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Vorträge\"/>
    </mc:Choice>
  </mc:AlternateContent>
  <bookViews>
    <workbookView xWindow="0" yWindow="0" windowWidth="19200" windowHeight="951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L15" i="1" s="1"/>
  <c r="L3" i="1"/>
  <c r="L4" i="1"/>
  <c r="L5" i="1"/>
  <c r="L6" i="1"/>
  <c r="L7" i="1"/>
  <c r="L8" i="1"/>
  <c r="L9" i="1"/>
  <c r="L10" i="1"/>
  <c r="L11" i="1"/>
  <c r="L12" i="1"/>
  <c r="L13" i="1"/>
  <c r="P3" i="1"/>
  <c r="P4" i="1"/>
  <c r="P5" i="1"/>
  <c r="P6" i="1"/>
  <c r="P7" i="1"/>
  <c r="P8" i="1"/>
  <c r="P9" i="1"/>
  <c r="P10" i="1"/>
  <c r="P11" i="1"/>
  <c r="P12" i="1"/>
  <c r="P13" i="1"/>
  <c r="P15" i="1"/>
  <c r="P23" i="1" l="1"/>
  <c r="M11" i="1"/>
  <c r="M9" i="1"/>
  <c r="M10" i="1"/>
  <c r="M8" i="1"/>
  <c r="P22" i="1"/>
  <c r="P21" i="1"/>
  <c r="P20" i="1"/>
  <c r="Q13" i="1"/>
  <c r="Q12" i="1"/>
  <c r="Q11" i="1"/>
  <c r="Q10" i="1"/>
  <c r="Q9" i="1"/>
  <c r="Q8" i="1"/>
  <c r="Q7" i="1"/>
  <c r="Q6" i="1"/>
  <c r="Q5" i="1"/>
  <c r="Q4" i="1"/>
  <c r="Q3" i="1"/>
  <c r="M6" i="1"/>
  <c r="M7" i="1"/>
  <c r="Q15" i="1" l="1"/>
  <c r="O15" i="1"/>
  <c r="K23" i="1" s="1"/>
  <c r="L23" i="1" s="1"/>
  <c r="H12" i="1" l="1"/>
  <c r="I12" i="1" s="1"/>
  <c r="H11" i="1"/>
  <c r="I11" i="1" s="1"/>
  <c r="D11" i="1"/>
  <c r="E11" i="1" s="1"/>
  <c r="H9" i="1"/>
  <c r="I9" i="1" s="1"/>
  <c r="D9" i="1"/>
  <c r="E9" i="1" s="1"/>
  <c r="D13" i="1" l="1"/>
  <c r="E13" i="1" s="1"/>
  <c r="D12" i="1"/>
  <c r="E12" i="1" s="1"/>
  <c r="D10" i="1"/>
  <c r="E10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E15" i="1" l="1"/>
  <c r="D15" i="1"/>
  <c r="K20" i="1" s="1"/>
  <c r="H4" i="1"/>
  <c r="I4" i="1" s="1"/>
  <c r="H3" i="1"/>
  <c r="I3" i="1" s="1"/>
  <c r="M13" i="1"/>
  <c r="M12" i="1"/>
  <c r="M5" i="1"/>
  <c r="M4" i="1"/>
  <c r="M3" i="1"/>
  <c r="M15" i="1" l="1"/>
  <c r="K22" i="1"/>
  <c r="L22" i="1" s="1"/>
  <c r="H7" i="1"/>
  <c r="I7" i="1" s="1"/>
  <c r="C15" i="1"/>
  <c r="G15" i="1"/>
  <c r="I13" i="1"/>
  <c r="H10" i="1"/>
  <c r="I10" i="1" s="1"/>
  <c r="H8" i="1"/>
  <c r="I8" i="1" s="1"/>
  <c r="H6" i="1"/>
  <c r="I6" i="1" s="1"/>
  <c r="H5" i="1"/>
  <c r="I5" i="1" s="1"/>
  <c r="H15" i="1" l="1"/>
  <c r="K21" i="1" s="1"/>
  <c r="E19" i="1"/>
  <c r="I15" i="1"/>
  <c r="C19" i="1" s="1"/>
  <c r="E21" i="1" s="1"/>
  <c r="L21" i="1" l="1"/>
  <c r="L20" i="1"/>
</calcChain>
</file>

<file path=xl/sharedStrings.xml><?xml version="1.0" encoding="utf-8"?>
<sst xmlns="http://schemas.openxmlformats.org/spreadsheetml/2006/main" count="107" uniqueCount="60">
  <si>
    <t>Cuprozin progress</t>
  </si>
  <si>
    <t>Funguran progress</t>
  </si>
  <si>
    <t>Kosten / ha</t>
  </si>
  <si>
    <t>3-5 Blatt</t>
  </si>
  <si>
    <t>Termin / Stadium</t>
  </si>
  <si>
    <t>53 - 55 Gescheine entwickeln sich</t>
  </si>
  <si>
    <t>63 letzte Vorblüte</t>
  </si>
  <si>
    <t>Abgehende Blüte</t>
  </si>
  <si>
    <t>71 erste Nachblüte</t>
  </si>
  <si>
    <t>Weitere Behandlungen</t>
  </si>
  <si>
    <t>Abschlußbehandlung</t>
  </si>
  <si>
    <t>Produkt</t>
  </si>
  <si>
    <t>Reinkupfer Empfehlung</t>
  </si>
  <si>
    <t>Eingabe tatsächliche Reinkupfer-menge</t>
  </si>
  <si>
    <t>Eingabe Aufwand-menge</t>
  </si>
  <si>
    <t>Aufwand-menge Empfehlung</t>
  </si>
  <si>
    <t>Kumar</t>
  </si>
  <si>
    <t>gesamt</t>
  </si>
  <si>
    <t>Liter</t>
  </si>
  <si>
    <t>kg</t>
  </si>
  <si>
    <t>Produktbedarf aufgerundet</t>
  </si>
  <si>
    <t>Menge Produkt
[kg/ha]</t>
  </si>
  <si>
    <t>Menge Produkt
[g/ha]</t>
  </si>
  <si>
    <t>ha</t>
  </si>
  <si>
    <t>Reinkupferempfehlung nach Dr. Uwe Hofmann</t>
  </si>
  <si>
    <t>Fruchtreife</t>
  </si>
  <si>
    <t>-</t>
  </si>
  <si>
    <t>Menge Produkt
[ml/ha]</t>
  </si>
  <si>
    <t>Anzahl Behandlungen</t>
  </si>
  <si>
    <t>60g</t>
  </si>
  <si>
    <t>95g</t>
  </si>
  <si>
    <t>160g</t>
  </si>
  <si>
    <t>320g</t>
  </si>
  <si>
    <t>400g</t>
  </si>
  <si>
    <t>5kg</t>
  </si>
  <si>
    <t>80g</t>
  </si>
  <si>
    <t>120g</t>
  </si>
  <si>
    <t>200g</t>
  </si>
  <si>
    <t xml:space="preserve"> Gesamt (Kg/ha)</t>
  </si>
  <si>
    <t>Gesamt (g/ha)</t>
  </si>
  <si>
    <t xml:space="preserve">Gesamt (kg/ha) </t>
  </si>
  <si>
    <t>Gesamt (kg/ha)</t>
  </si>
  <si>
    <t>Gesamt (l/ha)</t>
  </si>
  <si>
    <t>Frutogard</t>
  </si>
  <si>
    <r>
      <t xml:space="preserve">Cuprozin </t>
    </r>
    <r>
      <rPr>
        <b/>
        <i/>
        <sz val="14"/>
        <color theme="1"/>
        <rFont val="Arial"/>
        <family val="2"/>
      </rPr>
      <t>progress</t>
    </r>
  </si>
  <si>
    <r>
      <t xml:space="preserve">Funguran </t>
    </r>
    <r>
      <rPr>
        <b/>
        <i/>
        <sz val="14"/>
        <color theme="1"/>
        <rFont val="Arial"/>
        <family val="2"/>
      </rPr>
      <t>progress</t>
    </r>
  </si>
  <si>
    <t>1,5L</t>
  </si>
  <si>
    <t>3L</t>
  </si>
  <si>
    <t>4,5L</t>
  </si>
  <si>
    <t>Gesamtkosten</t>
  </si>
  <si>
    <t>2,5kg</t>
  </si>
  <si>
    <t>3,1kg</t>
  </si>
  <si>
    <t>1,9kg</t>
  </si>
  <si>
    <t xml:space="preserve">Kosten / ha </t>
  </si>
  <si>
    <t>Kupfer / ha</t>
  </si>
  <si>
    <t>(max. 6)</t>
  </si>
  <si>
    <t>L bzw.
kg</t>
  </si>
  <si>
    <t>Menge Produkt
[L/ha]</t>
  </si>
  <si>
    <r>
      <rPr>
        <b/>
        <sz val="14"/>
        <color theme="7" tint="0.59999389629810485"/>
        <rFont val="Arial"/>
        <family val="2"/>
      </rPr>
      <t>Gesamt (kg/ha)</t>
    </r>
    <r>
      <rPr>
        <b/>
        <sz val="14"/>
        <color rgb="FFFFFFCC"/>
        <rFont val="Arial"/>
        <family val="2"/>
      </rPr>
      <t xml:space="preserve"> </t>
    </r>
  </si>
  <si>
    <t xml:space="preserve">  Preis / Kg              bzw.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</si>
</sst>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5"/>
      <color rgb="FF278BD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8"/>
      <color theme="0"/>
      <name val="Calibri"/>
      <family val="2"/>
      <scheme val="minor"/>
    </font>
    <font>
      <sz val="20"/>
      <color theme="0"/>
      <name val="Arial"/>
      <family val="2"/>
    </font>
    <font>
      <sz val="20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4"/>
      <name val="Arial"/>
      <family val="2"/>
    </font>
    <font>
      <b/>
      <sz val="12"/>
      <color rgb="FFC0000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FFFFCC"/>
      <name val="Arial"/>
      <family val="2"/>
    </font>
    <font>
      <b/>
      <sz val="14"/>
      <color theme="7" tint="0.59999389629810485"/>
      <name val="Arial"/>
      <family val="2"/>
    </font>
    <font>
      <b/>
      <sz val="2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auto="1"/>
      </bottom>
      <diagonal/>
    </border>
    <border>
      <left style="thick">
        <color rgb="FFC00000"/>
      </left>
      <right style="thick">
        <color rgb="FFC00000"/>
      </right>
      <top style="thick">
        <color auto="1"/>
      </top>
      <bottom style="medium">
        <color rgb="FFC00000"/>
      </bottom>
      <diagonal/>
    </border>
    <border>
      <left style="thick">
        <color rgb="FFC00000"/>
      </left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 style="thick">
        <color rgb="FFC00000"/>
      </right>
      <top style="medium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auto="1"/>
      </bottom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3" fillId="4" borderId="0" applyNumberFormat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7" fillId="2" borderId="4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right"/>
    </xf>
    <xf numFmtId="0" fontId="12" fillId="5" borderId="12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 vertical="center"/>
    </xf>
    <xf numFmtId="0" fontId="13" fillId="5" borderId="14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center" vertical="center"/>
    </xf>
    <xf numFmtId="0" fontId="4" fillId="6" borderId="0" xfId="0" applyFont="1" applyFill="1"/>
    <xf numFmtId="0" fontId="6" fillId="6" borderId="0" xfId="2" applyFont="1" applyFill="1"/>
    <xf numFmtId="0" fontId="7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" fillId="6" borderId="0" xfId="0" applyFont="1" applyFill="1" applyAlignment="1">
      <alignment wrapText="1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2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7" fillId="6" borderId="0" xfId="0" applyFont="1" applyFill="1" applyAlignment="1">
      <alignment wrapText="1"/>
    </xf>
    <xf numFmtId="0" fontId="7" fillId="6" borderId="0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left"/>
    </xf>
    <xf numFmtId="0" fontId="18" fillId="7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right"/>
    </xf>
    <xf numFmtId="0" fontId="19" fillId="5" borderId="2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horizontal="right"/>
    </xf>
    <xf numFmtId="0" fontId="7" fillId="5" borderId="24" xfId="0" applyFont="1" applyFill="1" applyBorder="1" applyAlignment="1">
      <alignment horizontal="right"/>
    </xf>
    <xf numFmtId="1" fontId="12" fillId="5" borderId="21" xfId="0" applyNumberFormat="1" applyFont="1" applyFill="1" applyBorder="1" applyAlignment="1">
      <alignment horizontal="right"/>
    </xf>
    <xf numFmtId="0" fontId="24" fillId="8" borderId="10" xfId="0" applyFont="1" applyFill="1" applyBorder="1" applyAlignment="1">
      <alignment horizontal="right" vertical="center"/>
    </xf>
    <xf numFmtId="0" fontId="22" fillId="6" borderId="0" xfId="0" applyFont="1" applyFill="1" applyBorder="1"/>
    <xf numFmtId="49" fontId="7" fillId="2" borderId="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3" fontId="19" fillId="5" borderId="0" xfId="0" applyNumberFormat="1" applyFont="1" applyFill="1" applyBorder="1" applyAlignment="1">
      <alignment horizontal="center"/>
    </xf>
    <xf numFmtId="164" fontId="31" fillId="5" borderId="6" xfId="1" applyNumberFormat="1" applyFont="1" applyFill="1" applyBorder="1" applyAlignment="1">
      <alignment horizontal="center"/>
    </xf>
    <xf numFmtId="3" fontId="19" fillId="5" borderId="21" xfId="0" applyNumberFormat="1" applyFont="1" applyFill="1" applyBorder="1" applyAlignment="1">
      <alignment horizontal="center"/>
    </xf>
    <xf numFmtId="164" fontId="31" fillId="5" borderId="9" xfId="1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65" fontId="19" fillId="5" borderId="21" xfId="0" applyNumberFormat="1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 applyProtection="1">
      <alignment horizontal="center"/>
    </xf>
    <xf numFmtId="0" fontId="29" fillId="0" borderId="38" xfId="0" applyFont="1" applyFill="1" applyBorder="1" applyAlignment="1" applyProtection="1">
      <alignment horizontal="center"/>
    </xf>
    <xf numFmtId="0" fontId="29" fillId="0" borderId="39" xfId="0" applyFont="1" applyFill="1" applyBorder="1" applyAlignment="1" applyProtection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center"/>
    </xf>
    <xf numFmtId="164" fontId="30" fillId="0" borderId="41" xfId="0" applyNumberFormat="1" applyFont="1" applyFill="1" applyBorder="1" applyAlignment="1">
      <alignment horizontal="center"/>
    </xf>
    <xf numFmtId="164" fontId="30" fillId="0" borderId="42" xfId="0" applyNumberFormat="1" applyFont="1" applyFill="1" applyBorder="1" applyAlignment="1">
      <alignment horizontal="center"/>
    </xf>
    <xf numFmtId="164" fontId="30" fillId="0" borderId="40" xfId="0" applyNumberFormat="1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165" fontId="33" fillId="8" borderId="8" xfId="0" applyNumberFormat="1" applyFont="1" applyFill="1" applyBorder="1" applyAlignment="1">
      <alignment horizontal="center"/>
    </xf>
    <xf numFmtId="0" fontId="33" fillId="8" borderId="9" xfId="0" applyFont="1" applyFill="1" applyBorder="1" applyAlignment="1">
      <alignment horizontal="center" wrapText="1"/>
    </xf>
    <xf numFmtId="164" fontId="33" fillId="8" borderId="8" xfId="1" applyNumberFormat="1" applyFont="1" applyFill="1" applyBorder="1" applyAlignment="1">
      <alignment horizontal="center"/>
    </xf>
    <xf numFmtId="1" fontId="33" fillId="8" borderId="9" xfId="0" applyNumberFormat="1" applyFont="1" applyFill="1" applyBorder="1" applyAlignment="1">
      <alignment horizontal="center" wrapText="1"/>
    </xf>
    <xf numFmtId="0" fontId="34" fillId="8" borderId="26" xfId="0" applyFont="1" applyFill="1" applyBorder="1" applyAlignment="1">
      <alignment horizontal="center" vertical="center" wrapText="1"/>
    </xf>
    <xf numFmtId="165" fontId="34" fillId="8" borderId="27" xfId="0" applyNumberFormat="1" applyFont="1" applyFill="1" applyBorder="1" applyAlignment="1">
      <alignment horizontal="center"/>
    </xf>
    <xf numFmtId="165" fontId="34" fillId="8" borderId="28" xfId="0" applyNumberFormat="1" applyFont="1" applyFill="1" applyBorder="1" applyAlignment="1">
      <alignment horizontal="center"/>
    </xf>
    <xf numFmtId="0" fontId="34" fillId="8" borderId="29" xfId="0" applyFont="1" applyFill="1" applyBorder="1" applyAlignment="1">
      <alignment horizontal="center"/>
    </xf>
    <xf numFmtId="0" fontId="34" fillId="8" borderId="31" xfId="0" applyFont="1" applyFill="1" applyBorder="1" applyAlignment="1">
      <alignment horizontal="center"/>
    </xf>
    <xf numFmtId="0" fontId="34" fillId="8" borderId="23" xfId="0" applyFont="1" applyFill="1" applyBorder="1" applyAlignment="1">
      <alignment horizontal="center"/>
    </xf>
    <xf numFmtId="0" fontId="34" fillId="8" borderId="32" xfId="0" applyFont="1" applyFill="1" applyBorder="1" applyAlignment="1">
      <alignment horizontal="center"/>
    </xf>
    <xf numFmtId="0" fontId="34" fillId="8" borderId="25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64" fontId="9" fillId="6" borderId="11" xfId="0" applyNumberFormat="1" applyFont="1" applyFill="1" applyBorder="1" applyAlignment="1">
      <alignment horizontal="center"/>
    </xf>
    <xf numFmtId="0" fontId="18" fillId="6" borderId="0" xfId="0" applyFont="1" applyFill="1"/>
    <xf numFmtId="0" fontId="25" fillId="8" borderId="11" xfId="0" applyFont="1" applyFill="1" applyBorder="1" applyAlignment="1">
      <alignment horizontal="center"/>
    </xf>
    <xf numFmtId="0" fontId="26" fillId="8" borderId="11" xfId="0" applyFont="1" applyFill="1" applyBorder="1" applyAlignment="1">
      <alignment horizontal="center"/>
    </xf>
    <xf numFmtId="164" fontId="25" fillId="8" borderId="11" xfId="0" applyNumberFormat="1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164" fontId="24" fillId="8" borderId="11" xfId="1" applyNumberFormat="1" applyFont="1" applyFill="1" applyBorder="1" applyAlignment="1">
      <alignment horizontal="center" vertical="center"/>
    </xf>
    <xf numFmtId="0" fontId="21" fillId="8" borderId="14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8" borderId="11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164" fontId="22" fillId="6" borderId="0" xfId="0" applyNumberFormat="1" applyFont="1" applyFill="1" applyBorder="1" applyAlignment="1">
      <alignment horizontal="center"/>
    </xf>
    <xf numFmtId="0" fontId="34" fillId="8" borderId="30" xfId="0" applyFont="1" applyFill="1" applyBorder="1" applyAlignment="1">
      <alignment horizontal="center" wrapText="1"/>
    </xf>
    <xf numFmtId="0" fontId="28" fillId="8" borderId="22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/>
    </xf>
    <xf numFmtId="0" fontId="36" fillId="6" borderId="5" xfId="0" applyFont="1" applyFill="1" applyBorder="1" applyAlignment="1">
      <alignment horizontal="center"/>
    </xf>
    <xf numFmtId="0" fontId="35" fillId="6" borderId="5" xfId="0" applyFont="1" applyFill="1" applyBorder="1" applyAlignment="1">
      <alignment horizontal="center" wrapText="1"/>
    </xf>
    <xf numFmtId="0" fontId="36" fillId="6" borderId="5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 horizontal="right" vertical="center"/>
    </xf>
    <xf numFmtId="0" fontId="33" fillId="8" borderId="9" xfId="0" applyFont="1" applyFill="1" applyBorder="1" applyAlignment="1">
      <alignment horizontal="center" vertical="top" wrapText="1"/>
    </xf>
  </cellXfs>
  <cellStyles count="3">
    <cellStyle name="60 % - Akzent1" xfId="2" builtinId="32"/>
    <cellStyle name="Gut" xfId="1" builtinId="26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401678</xdr:colOff>
      <xdr:row>0</xdr:row>
      <xdr:rowOff>284405</xdr:rowOff>
    </xdr:from>
    <xdr:to>
      <xdr:col>16</xdr:col>
      <xdr:colOff>205356</xdr:colOff>
      <xdr:row>0</xdr:row>
      <xdr:rowOff>1035617</xdr:rowOff>
    </xdr:to>
    <xdr:sp macro="" textlink="">
      <xdr:nvSpPr>
        <xdr:cNvPr id="16" name="Pfeil nach links 15"/>
        <xdr:cNvSpPr/>
      </xdr:nvSpPr>
      <xdr:spPr>
        <a:xfrm rot="19799948">
          <a:off x="16482119" y="284405"/>
          <a:ext cx="1338884" cy="75121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809812</xdr:colOff>
      <xdr:row>0</xdr:row>
      <xdr:rowOff>22412</xdr:rowOff>
    </xdr:from>
    <xdr:to>
      <xdr:col>10</xdr:col>
      <xdr:colOff>460592</xdr:colOff>
      <xdr:row>0</xdr:row>
      <xdr:rowOff>954077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577" y="22412"/>
          <a:ext cx="1712662" cy="931665"/>
        </a:xfrm>
        <a:prstGeom prst="rect">
          <a:avLst/>
        </a:prstGeom>
        <a:effectLst>
          <a:outerShdw blurRad="50800" dist="38100" dir="2700000" algn="tl" rotWithShape="0">
            <a:schemeClr val="bg1">
              <a:alpha val="40000"/>
            </a:schemeClr>
          </a:outerShdw>
        </a:effectLst>
      </xdr:spPr>
    </xdr:pic>
    <xdr:clientData/>
  </xdr:twoCellAnchor>
  <xdr:twoCellAnchor editAs="oneCell">
    <xdr:from>
      <xdr:col>0</xdr:col>
      <xdr:colOff>2914664</xdr:colOff>
      <xdr:row>0</xdr:row>
      <xdr:rowOff>346708</xdr:rowOff>
    </xdr:from>
    <xdr:to>
      <xdr:col>2</xdr:col>
      <xdr:colOff>365460</xdr:colOff>
      <xdr:row>1</xdr:row>
      <xdr:rowOff>12399</xdr:rowOff>
    </xdr:to>
    <xdr:pic>
      <xdr:nvPicPr>
        <xdr:cNvPr id="3" name="Picture 3" descr="CUPROZINprogress_Logo_R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64" y="346708"/>
          <a:ext cx="1591370" cy="730250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bg1">
              <a:alpha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1269</xdr:colOff>
      <xdr:row>0</xdr:row>
      <xdr:rowOff>317438</xdr:rowOff>
    </xdr:from>
    <xdr:to>
      <xdr:col>6</xdr:col>
      <xdr:colOff>616323</xdr:colOff>
      <xdr:row>1</xdr:row>
      <xdr:rowOff>848</xdr:rowOff>
    </xdr:to>
    <xdr:pic>
      <xdr:nvPicPr>
        <xdr:cNvPr id="4" name="Picture 4" descr="FUNGURANprogress_Logo_R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4167" y="317438"/>
          <a:ext cx="1746848" cy="747969"/>
        </a:xfrm>
        <a:prstGeom prst="rect">
          <a:avLst/>
        </a:prstGeom>
        <a:noFill/>
        <a:ln>
          <a:noFill/>
        </a:ln>
        <a:effectLst>
          <a:outerShdw blurRad="50800" dist="38100" dir="2700000" algn="tl" rotWithShape="0">
            <a:schemeClr val="bg1">
              <a:alpha val="4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507592</xdr:colOff>
      <xdr:row>0</xdr:row>
      <xdr:rowOff>302137</xdr:rowOff>
    </xdr:from>
    <xdr:to>
      <xdr:col>3</xdr:col>
      <xdr:colOff>762122</xdr:colOff>
      <xdr:row>0</xdr:row>
      <xdr:rowOff>1053349</xdr:rowOff>
    </xdr:to>
    <xdr:sp macro="" textlink="">
      <xdr:nvSpPr>
        <xdr:cNvPr id="6" name="Pfeil nach links 5"/>
        <xdr:cNvSpPr/>
      </xdr:nvSpPr>
      <xdr:spPr>
        <a:xfrm rot="19799948">
          <a:off x="4648166" y="302137"/>
          <a:ext cx="1324691" cy="75121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530772</xdr:colOff>
      <xdr:row>0</xdr:row>
      <xdr:rowOff>330538</xdr:rowOff>
    </xdr:from>
    <xdr:to>
      <xdr:col>7</xdr:col>
      <xdr:colOff>740747</xdr:colOff>
      <xdr:row>1</xdr:row>
      <xdr:rowOff>17191</xdr:rowOff>
    </xdr:to>
    <xdr:sp macro="" textlink="">
      <xdr:nvSpPr>
        <xdr:cNvPr id="7" name="Pfeil nach links 6"/>
        <xdr:cNvSpPr/>
      </xdr:nvSpPr>
      <xdr:spPr>
        <a:xfrm rot="19799948">
          <a:off x="8705464" y="330538"/>
          <a:ext cx="1352975" cy="75121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510648</xdr:colOff>
      <xdr:row>0</xdr:row>
      <xdr:rowOff>295499</xdr:rowOff>
    </xdr:from>
    <xdr:to>
      <xdr:col>12</xdr:col>
      <xdr:colOff>11767</xdr:colOff>
      <xdr:row>0</xdr:row>
      <xdr:rowOff>1046711</xdr:rowOff>
    </xdr:to>
    <xdr:sp macro="" textlink="">
      <xdr:nvSpPr>
        <xdr:cNvPr id="9" name="Pfeil nach links 8"/>
        <xdr:cNvSpPr/>
      </xdr:nvSpPr>
      <xdr:spPr>
        <a:xfrm rot="19799948">
          <a:off x="12691442" y="295499"/>
          <a:ext cx="1338884" cy="75121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111125</xdr:colOff>
      <xdr:row>0</xdr:row>
      <xdr:rowOff>47625</xdr:rowOff>
    </xdr:from>
    <xdr:to>
      <xdr:col>0</xdr:col>
      <xdr:colOff>2244725</xdr:colOff>
      <xdr:row>0</xdr:row>
      <xdr:rowOff>361950</xdr:rowOff>
    </xdr:to>
    <xdr:pic>
      <xdr:nvPicPr>
        <xdr:cNvPr id="18" name="Grafik 17" descr="http://www.spiess-urania.com/img/logo.png">
          <a:hlinkClick xmlns:r="http://schemas.openxmlformats.org/officeDocument/2006/relationships" r:id="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47625"/>
          <a:ext cx="21336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777328</xdr:colOff>
      <xdr:row>26</xdr:row>
      <xdr:rowOff>43793</xdr:rowOff>
    </xdr:from>
    <xdr:ext cx="184731" cy="264560"/>
    <xdr:sp macro="" textlink="">
      <xdr:nvSpPr>
        <xdr:cNvPr id="5" name="Textfeld 4"/>
        <xdr:cNvSpPr txBox="1"/>
      </xdr:nvSpPr>
      <xdr:spPr>
        <a:xfrm>
          <a:off x="8375431" y="7510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1012628</xdr:colOff>
      <xdr:row>21</xdr:row>
      <xdr:rowOff>21423</xdr:rowOff>
    </xdr:from>
    <xdr:to>
      <xdr:col>3</xdr:col>
      <xdr:colOff>231101</xdr:colOff>
      <xdr:row>25</xdr:row>
      <xdr:rowOff>156893</xdr:rowOff>
    </xdr:to>
    <xdr:sp macro="" textlink="">
      <xdr:nvSpPr>
        <xdr:cNvPr id="19" name="Pfeil nach links 18"/>
        <xdr:cNvSpPr/>
      </xdr:nvSpPr>
      <xdr:spPr>
        <a:xfrm rot="1597262">
          <a:off x="3933628" y="7382132"/>
          <a:ext cx="1515056" cy="131022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</a:p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Preis 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638019</xdr:colOff>
      <xdr:row>18</xdr:row>
      <xdr:rowOff>565255</xdr:rowOff>
    </xdr:from>
    <xdr:to>
      <xdr:col>8</xdr:col>
      <xdr:colOff>22328</xdr:colOff>
      <xdr:row>23</xdr:row>
      <xdr:rowOff>31919</xdr:rowOff>
    </xdr:to>
    <xdr:sp macro="" textlink="">
      <xdr:nvSpPr>
        <xdr:cNvPr id="20" name="Pfeil nach links 19"/>
        <xdr:cNvSpPr/>
      </xdr:nvSpPr>
      <xdr:spPr>
        <a:xfrm rot="2283104">
          <a:off x="8930817" y="6605315"/>
          <a:ext cx="1425381" cy="139434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Eingabe</a:t>
          </a:r>
        </a:p>
        <a:p>
          <a:pPr algn="l"/>
          <a:r>
            <a:rPr lang="de-DE" sz="1800" b="1">
              <a:latin typeface="Arial" panose="020B0604020202020204" pitchFamily="34" charset="0"/>
              <a:cs typeface="Arial" panose="020B0604020202020204" pitchFamily="34" charset="0"/>
            </a:rPr>
            <a:t>Fläche</a:t>
          </a:r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16</xdr:col>
      <xdr:colOff>777328</xdr:colOff>
      <xdr:row>17</xdr:row>
      <xdr:rowOff>43793</xdr:rowOff>
    </xdr:from>
    <xdr:ext cx="184731" cy="264560"/>
    <xdr:sp macro="" textlink="">
      <xdr:nvSpPr>
        <xdr:cNvPr id="21" name="Textfeld 20"/>
        <xdr:cNvSpPr txBox="1"/>
      </xdr:nvSpPr>
      <xdr:spPr>
        <a:xfrm>
          <a:off x="8952953" y="7862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12</xdr:col>
      <xdr:colOff>894737</xdr:colOff>
      <xdr:row>0</xdr:row>
      <xdr:rowOff>356520</xdr:rowOff>
    </xdr:from>
    <xdr:to>
      <xdr:col>17</xdr:col>
      <xdr:colOff>123664</xdr:colOff>
      <xdr:row>1</xdr:row>
      <xdr:rowOff>397930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4913296" y="356520"/>
          <a:ext cx="3593619" cy="1105969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chemeClr val="bg2"/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/>
        <a:p>
          <a:pPr fontAlgn="base">
            <a:spcBef>
              <a:spcPts val="2160"/>
            </a:spcBef>
            <a:spcAft>
              <a:spcPts val="0"/>
            </a:spcAft>
          </a:pPr>
          <a:r>
            <a:rPr lang="de-DE" sz="3600" b="1" kern="1200">
              <a:solidFill>
                <a:srgbClr val="31593D"/>
              </a:solidFill>
              <a:effectLst/>
              <a:latin typeface="Arial Black" panose="020B0A040201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Frutogard</a:t>
          </a:r>
          <a:r>
            <a:rPr lang="de-DE" sz="3600" b="1" kern="1200" baseline="30000">
              <a:solidFill>
                <a:srgbClr val="31593D"/>
              </a:solidFill>
              <a:effectLst/>
              <a:latin typeface="Arial Black" panose="020B0A04020102020204" pitchFamily="34" charset="0"/>
              <a:ea typeface="MS PGothic" panose="020B0600070205080204" pitchFamily="34" charset="-128"/>
              <a:cs typeface="Arial" panose="020B0604020202020204" pitchFamily="34" charset="0"/>
            </a:rPr>
            <a:t>®</a:t>
          </a:r>
          <a:endParaRPr lang="de-DE" sz="3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168340</xdr:colOff>
      <xdr:row>0</xdr:row>
      <xdr:rowOff>521660</xdr:rowOff>
    </xdr:from>
    <xdr:to>
      <xdr:col>17</xdr:col>
      <xdr:colOff>683588</xdr:colOff>
      <xdr:row>1</xdr:row>
      <xdr:rowOff>132489</xdr:rowOff>
    </xdr:to>
    <xdr:sp macro="" textlink="">
      <xdr:nvSpPr>
        <xdr:cNvPr id="22" name="Abgerundetes Rechteck 21"/>
        <xdr:cNvSpPr/>
      </xdr:nvSpPr>
      <xdr:spPr>
        <a:xfrm rot="21186598">
          <a:off x="18002502" y="521660"/>
          <a:ext cx="1467748" cy="675388"/>
        </a:xfrm>
        <a:prstGeom prst="roundRect">
          <a:avLst/>
        </a:prstGeom>
        <a:solidFill>
          <a:srgbClr val="FF0000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18000" tIns="18000" rIns="18000" bIns="18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de-DE" sz="1400" b="1">
              <a:effectLst/>
              <a:latin typeface="Arial" panose="020B0604020202020204" pitchFamily="34" charset="0"/>
              <a:ea typeface="MS Mincho"/>
            </a:rPr>
            <a:t>Frutogard im Bioweinbau nicht</a:t>
          </a:r>
          <a:r>
            <a:rPr lang="de-DE" sz="1400" b="1" kern="1200">
              <a:ln>
                <a:noFill/>
              </a:ln>
              <a:effectLst/>
              <a:latin typeface="Arial" panose="020B0604020202020204" pitchFamily="34" charset="0"/>
              <a:ea typeface="MS PGothic" panose="020B0600070205080204" pitchFamily="34" charset="-128"/>
            </a:rPr>
            <a:t> zulässig!</a:t>
          </a:r>
          <a:endParaRPr lang="de-DE" sz="1100">
            <a:effectLst/>
            <a:latin typeface="Times New Roman" panose="02020603050405020304" pitchFamily="18" charset="0"/>
            <a:ea typeface="MS Mincho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24"/>
  <sheetViews>
    <sheetView tabSelected="1" zoomScale="90" zoomScaleNormal="90" workbookViewId="0">
      <selection activeCell="F28" sqref="F28"/>
    </sheetView>
  </sheetViews>
  <sheetFormatPr baseColWidth="10" defaultColWidth="10.73046875" defaultRowHeight="13.5" x14ac:dyDescent="0.35"/>
  <cols>
    <col min="1" max="1" width="40.86328125" style="1" customWidth="1"/>
    <col min="2" max="2" width="17.1328125" style="5" customWidth="1"/>
    <col min="3" max="3" width="15" style="5" customWidth="1"/>
    <col min="4" max="4" width="14" style="5" customWidth="1"/>
    <col min="5" max="5" width="13.265625" style="5" customWidth="1"/>
    <col min="6" max="6" width="15.86328125" style="5" customWidth="1"/>
    <col min="7" max="7" width="16" style="5" customWidth="1"/>
    <col min="8" max="8" width="12.59765625" style="5" customWidth="1"/>
    <col min="9" max="9" width="13.59765625" style="5" customWidth="1"/>
    <col min="10" max="10" width="15.265625" style="5" bestFit="1" customWidth="1"/>
    <col min="11" max="11" width="13.59765625" style="5" customWidth="1"/>
    <col min="12" max="12" width="10.06640625" style="5" customWidth="1"/>
    <col min="13" max="13" width="13.73046875" style="5" customWidth="1"/>
    <col min="14" max="14" width="15.1328125" style="1" customWidth="1"/>
    <col min="15" max="15" width="12.1328125" style="1" customWidth="1"/>
    <col min="16" max="16" width="10.1328125" style="1" customWidth="1"/>
    <col min="17" max="17" width="13.33203125" style="1" customWidth="1"/>
    <col min="18" max="16384" width="10.73046875" style="1"/>
  </cols>
  <sheetData>
    <row r="1" spans="1:53" ht="83.65" customHeight="1" thickBot="1" x14ac:dyDescent="0.8">
      <c r="A1" s="16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s="2" customFormat="1" ht="64.5" customHeight="1" thickTop="1" thickBot="1" x14ac:dyDescent="0.55000000000000004">
      <c r="A2" s="18" t="s">
        <v>4</v>
      </c>
      <c r="B2" s="6" t="s">
        <v>12</v>
      </c>
      <c r="C2" s="55" t="s">
        <v>13</v>
      </c>
      <c r="D2" s="7" t="s">
        <v>27</v>
      </c>
      <c r="E2" s="8" t="s">
        <v>2</v>
      </c>
      <c r="F2" s="9" t="s">
        <v>12</v>
      </c>
      <c r="G2" s="55" t="s">
        <v>13</v>
      </c>
      <c r="H2" s="7" t="s">
        <v>22</v>
      </c>
      <c r="I2" s="8" t="s">
        <v>2</v>
      </c>
      <c r="J2" s="9" t="s">
        <v>15</v>
      </c>
      <c r="K2" s="55" t="s">
        <v>14</v>
      </c>
      <c r="L2" s="7" t="s">
        <v>21</v>
      </c>
      <c r="M2" s="8" t="s">
        <v>2</v>
      </c>
      <c r="N2" s="9" t="s">
        <v>15</v>
      </c>
      <c r="O2" s="55" t="s">
        <v>14</v>
      </c>
      <c r="P2" s="7" t="s">
        <v>57</v>
      </c>
      <c r="Q2" s="8" t="s">
        <v>2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8.399999999999999" thickTop="1" thickBot="1" x14ac:dyDescent="0.55000000000000004">
      <c r="A3" s="18" t="s">
        <v>3</v>
      </c>
      <c r="B3" s="3" t="s">
        <v>29</v>
      </c>
      <c r="C3" s="56">
        <v>60</v>
      </c>
      <c r="D3" s="49">
        <f>1000*C3/250</f>
        <v>240</v>
      </c>
      <c r="E3" s="50">
        <f>B$20*D3/1000</f>
        <v>6.12</v>
      </c>
      <c r="F3" s="4" t="s">
        <v>35</v>
      </c>
      <c r="G3" s="56"/>
      <c r="H3" s="49">
        <f>1000*G3/350</f>
        <v>0</v>
      </c>
      <c r="I3" s="50">
        <f>B$21*H3/1000</f>
        <v>0</v>
      </c>
      <c r="J3" s="4"/>
      <c r="K3" s="56"/>
      <c r="L3" s="53">
        <f>K3</f>
        <v>0</v>
      </c>
      <c r="M3" s="50">
        <f>K3*B22</f>
        <v>0</v>
      </c>
      <c r="N3" s="4" t="s">
        <v>46</v>
      </c>
      <c r="O3" s="59">
        <v>1.5</v>
      </c>
      <c r="P3" s="53">
        <f>O3</f>
        <v>1.5</v>
      </c>
      <c r="Q3" s="50">
        <f>O3*B23</f>
        <v>18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ht="18" thickBot="1" x14ac:dyDescent="0.55000000000000004">
      <c r="A4" s="18" t="s">
        <v>5</v>
      </c>
      <c r="B4" s="3" t="s">
        <v>30</v>
      </c>
      <c r="C4" s="57">
        <v>120</v>
      </c>
      <c r="D4" s="49">
        <f t="shared" ref="D4:D13" si="0">1000*C4/250</f>
        <v>480</v>
      </c>
      <c r="E4" s="50">
        <f t="shared" ref="E4:E13" si="1">B$20*D4/1000</f>
        <v>12.24</v>
      </c>
      <c r="F4" s="4" t="s">
        <v>36</v>
      </c>
      <c r="G4" s="57"/>
      <c r="H4" s="49">
        <f>1000*G4/350</f>
        <v>0</v>
      </c>
      <c r="I4" s="50">
        <f t="shared" ref="I4:I13" si="2">B$21*H4/1000</f>
        <v>0</v>
      </c>
      <c r="J4" s="4" t="s">
        <v>52</v>
      </c>
      <c r="K4" s="57"/>
      <c r="L4" s="53">
        <f t="shared" ref="L4:L13" si="3">K4</f>
        <v>0</v>
      </c>
      <c r="M4" s="50">
        <f>K4*B22</f>
        <v>0</v>
      </c>
      <c r="N4" s="4" t="s">
        <v>46</v>
      </c>
      <c r="O4" s="59">
        <v>1.5</v>
      </c>
      <c r="P4" s="53">
        <f t="shared" ref="P4:P13" si="4">O4</f>
        <v>1.5</v>
      </c>
      <c r="Q4" s="50">
        <f>O4*B23</f>
        <v>18</v>
      </c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8" thickBot="1" x14ac:dyDescent="0.55000000000000004">
      <c r="A5" s="18" t="s">
        <v>6</v>
      </c>
      <c r="B5" s="3" t="s">
        <v>31</v>
      </c>
      <c r="C5" s="57">
        <v>160</v>
      </c>
      <c r="D5" s="49">
        <f t="shared" si="0"/>
        <v>640</v>
      </c>
      <c r="E5" s="50">
        <f t="shared" si="1"/>
        <v>16.32</v>
      </c>
      <c r="F5" s="4" t="s">
        <v>37</v>
      </c>
      <c r="G5" s="57"/>
      <c r="H5" s="49">
        <f t="shared" ref="H5:H12" si="5">1000*G5/350</f>
        <v>0</v>
      </c>
      <c r="I5" s="50">
        <f t="shared" si="2"/>
        <v>0</v>
      </c>
      <c r="J5" s="4" t="s">
        <v>50</v>
      </c>
      <c r="K5" s="57"/>
      <c r="L5" s="53">
        <f t="shared" si="3"/>
        <v>0</v>
      </c>
      <c r="M5" s="50">
        <f>K5*B22</f>
        <v>0</v>
      </c>
      <c r="N5" s="4" t="s">
        <v>47</v>
      </c>
      <c r="O5" s="59">
        <v>3</v>
      </c>
      <c r="P5" s="53">
        <f t="shared" si="4"/>
        <v>3</v>
      </c>
      <c r="Q5" s="50">
        <f>O5*B23</f>
        <v>36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8" thickBot="1" x14ac:dyDescent="0.55000000000000004">
      <c r="A6" s="18" t="s">
        <v>7</v>
      </c>
      <c r="B6" s="3" t="s">
        <v>31</v>
      </c>
      <c r="C6" s="57">
        <v>160</v>
      </c>
      <c r="D6" s="49">
        <f t="shared" si="0"/>
        <v>640</v>
      </c>
      <c r="E6" s="50">
        <f t="shared" si="1"/>
        <v>16.32</v>
      </c>
      <c r="F6" s="4" t="s">
        <v>37</v>
      </c>
      <c r="G6" s="57"/>
      <c r="H6" s="49">
        <f t="shared" si="5"/>
        <v>0</v>
      </c>
      <c r="I6" s="50">
        <f t="shared" si="2"/>
        <v>0</v>
      </c>
      <c r="J6" s="4" t="s">
        <v>51</v>
      </c>
      <c r="K6" s="57"/>
      <c r="L6" s="53">
        <f t="shared" si="3"/>
        <v>0</v>
      </c>
      <c r="M6" s="50">
        <f>K6*B22</f>
        <v>0</v>
      </c>
      <c r="N6" s="4" t="s">
        <v>48</v>
      </c>
      <c r="O6" s="59">
        <v>4.5</v>
      </c>
      <c r="P6" s="53">
        <f t="shared" si="4"/>
        <v>4.5</v>
      </c>
      <c r="Q6" s="50">
        <f>O6*B23</f>
        <v>54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18" thickBot="1" x14ac:dyDescent="0.55000000000000004">
      <c r="A7" s="18" t="s">
        <v>8</v>
      </c>
      <c r="B7" s="3" t="s">
        <v>32</v>
      </c>
      <c r="C7" s="57"/>
      <c r="D7" s="49">
        <f t="shared" si="0"/>
        <v>0</v>
      </c>
      <c r="E7" s="50">
        <f t="shared" si="1"/>
        <v>0</v>
      </c>
      <c r="F7" s="4" t="s">
        <v>33</v>
      </c>
      <c r="G7" s="57">
        <v>300</v>
      </c>
      <c r="H7" s="49">
        <f>1000*G7/350</f>
        <v>857.14285714285711</v>
      </c>
      <c r="I7" s="50">
        <f t="shared" si="2"/>
        <v>11.614285714285714</v>
      </c>
      <c r="J7" s="4" t="s">
        <v>34</v>
      </c>
      <c r="K7" s="59"/>
      <c r="L7" s="53">
        <f t="shared" si="3"/>
        <v>0</v>
      </c>
      <c r="M7" s="50">
        <f>K7*B22</f>
        <v>0</v>
      </c>
      <c r="N7" s="47"/>
      <c r="O7" s="59"/>
      <c r="P7" s="53">
        <f t="shared" si="4"/>
        <v>0</v>
      </c>
      <c r="Q7" s="50">
        <f>O7*B23</f>
        <v>0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</row>
    <row r="8" spans="1:53" ht="18" thickBot="1" x14ac:dyDescent="0.55000000000000004">
      <c r="A8" s="18" t="s">
        <v>9</v>
      </c>
      <c r="B8" s="3" t="s">
        <v>32</v>
      </c>
      <c r="C8" s="57"/>
      <c r="D8" s="49">
        <f t="shared" si="0"/>
        <v>0</v>
      </c>
      <c r="E8" s="50">
        <f t="shared" si="1"/>
        <v>0</v>
      </c>
      <c r="F8" s="4" t="s">
        <v>33</v>
      </c>
      <c r="G8" s="57">
        <v>300</v>
      </c>
      <c r="H8" s="49">
        <f t="shared" si="5"/>
        <v>857.14285714285711</v>
      </c>
      <c r="I8" s="50">
        <f t="shared" si="2"/>
        <v>11.614285714285714</v>
      </c>
      <c r="J8" s="4" t="s">
        <v>34</v>
      </c>
      <c r="K8" s="59">
        <v>5</v>
      </c>
      <c r="L8" s="53">
        <f t="shared" si="3"/>
        <v>5</v>
      </c>
      <c r="M8" s="50">
        <f>K8*B22</f>
        <v>60</v>
      </c>
      <c r="N8" s="47"/>
      <c r="O8" s="59"/>
      <c r="P8" s="53">
        <f>O8</f>
        <v>0</v>
      </c>
      <c r="Q8" s="50">
        <f>O8*B23</f>
        <v>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ht="18" thickBot="1" x14ac:dyDescent="0.55000000000000004">
      <c r="A9" s="18" t="s">
        <v>9</v>
      </c>
      <c r="B9" s="3" t="s">
        <v>32</v>
      </c>
      <c r="C9" s="57"/>
      <c r="D9" s="49">
        <f t="shared" ref="D9" si="6">1000*C9/250</f>
        <v>0</v>
      </c>
      <c r="E9" s="50">
        <f t="shared" si="1"/>
        <v>0</v>
      </c>
      <c r="F9" s="4" t="s">
        <v>33</v>
      </c>
      <c r="G9" s="57">
        <v>300</v>
      </c>
      <c r="H9" s="49">
        <f t="shared" ref="H9" si="7">1000*G9/350</f>
        <v>857.14285714285711</v>
      </c>
      <c r="I9" s="50">
        <f t="shared" si="2"/>
        <v>11.614285714285714</v>
      </c>
      <c r="J9" s="4" t="s">
        <v>34</v>
      </c>
      <c r="K9" s="59">
        <v>5</v>
      </c>
      <c r="L9" s="53">
        <f t="shared" ref="L9" si="8">K9</f>
        <v>5</v>
      </c>
      <c r="M9" s="50">
        <f>K9*B22</f>
        <v>60</v>
      </c>
      <c r="N9" s="47"/>
      <c r="O9" s="59"/>
      <c r="P9" s="53">
        <f t="shared" si="4"/>
        <v>0</v>
      </c>
      <c r="Q9" s="50">
        <f>O9*B23</f>
        <v>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ht="18" thickBot="1" x14ac:dyDescent="0.55000000000000004">
      <c r="A10" s="18" t="s">
        <v>9</v>
      </c>
      <c r="B10" s="3" t="s">
        <v>32</v>
      </c>
      <c r="C10" s="57"/>
      <c r="D10" s="49">
        <f t="shared" si="0"/>
        <v>0</v>
      </c>
      <c r="E10" s="50">
        <f t="shared" si="1"/>
        <v>0</v>
      </c>
      <c r="F10" s="4" t="s">
        <v>33</v>
      </c>
      <c r="G10" s="57">
        <v>300</v>
      </c>
      <c r="H10" s="49">
        <f t="shared" si="5"/>
        <v>857.14285714285711</v>
      </c>
      <c r="I10" s="50">
        <f t="shared" si="2"/>
        <v>11.614285714285714</v>
      </c>
      <c r="J10" s="4" t="s">
        <v>34</v>
      </c>
      <c r="K10" s="59">
        <v>5</v>
      </c>
      <c r="L10" s="53">
        <f t="shared" si="3"/>
        <v>5</v>
      </c>
      <c r="M10" s="50">
        <f>K10*B22</f>
        <v>60</v>
      </c>
      <c r="N10" s="47"/>
      <c r="O10" s="59"/>
      <c r="P10" s="53">
        <f t="shared" si="4"/>
        <v>0</v>
      </c>
      <c r="Q10" s="50">
        <f>O10*B23</f>
        <v>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3" ht="18" thickBot="1" x14ac:dyDescent="0.55000000000000004">
      <c r="A11" s="18" t="s">
        <v>9</v>
      </c>
      <c r="B11" s="3" t="s">
        <v>32</v>
      </c>
      <c r="C11" s="57"/>
      <c r="D11" s="49">
        <f t="shared" ref="D11" si="9">1000*C11/250</f>
        <v>0</v>
      </c>
      <c r="E11" s="50">
        <f t="shared" ref="E11" si="10">B$20*D11/1000</f>
        <v>0</v>
      </c>
      <c r="F11" s="4" t="s">
        <v>33</v>
      </c>
      <c r="G11" s="57">
        <v>300</v>
      </c>
      <c r="H11" s="49">
        <f t="shared" si="5"/>
        <v>857.14285714285711</v>
      </c>
      <c r="I11" s="50">
        <f t="shared" si="2"/>
        <v>11.614285714285714</v>
      </c>
      <c r="J11" s="4" t="s">
        <v>34</v>
      </c>
      <c r="K11" s="59">
        <v>5</v>
      </c>
      <c r="L11" s="53">
        <f t="shared" si="3"/>
        <v>5</v>
      </c>
      <c r="M11" s="50">
        <f>K11*B22</f>
        <v>60</v>
      </c>
      <c r="N11" s="47"/>
      <c r="O11" s="59"/>
      <c r="P11" s="53">
        <f t="shared" si="4"/>
        <v>0</v>
      </c>
      <c r="Q11" s="50">
        <f>O11*B23</f>
        <v>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</row>
    <row r="12" spans="1:53" ht="18" thickBot="1" x14ac:dyDescent="0.55000000000000004">
      <c r="A12" s="18" t="s">
        <v>10</v>
      </c>
      <c r="B12" s="3" t="s">
        <v>33</v>
      </c>
      <c r="C12" s="57"/>
      <c r="D12" s="49">
        <f t="shared" si="0"/>
        <v>0</v>
      </c>
      <c r="E12" s="50">
        <f t="shared" si="1"/>
        <v>0</v>
      </c>
      <c r="F12" s="4" t="s">
        <v>33</v>
      </c>
      <c r="G12" s="57">
        <v>500</v>
      </c>
      <c r="H12" s="49">
        <f t="shared" si="5"/>
        <v>1428.5714285714287</v>
      </c>
      <c r="I12" s="50">
        <f t="shared" si="2"/>
        <v>19.357142857142858</v>
      </c>
      <c r="J12" s="4" t="s">
        <v>34</v>
      </c>
      <c r="K12" s="59">
        <v>5</v>
      </c>
      <c r="L12" s="53">
        <f t="shared" si="3"/>
        <v>5</v>
      </c>
      <c r="M12" s="50">
        <f>K12*B22</f>
        <v>60</v>
      </c>
      <c r="N12" s="47"/>
      <c r="O12" s="59"/>
      <c r="P12" s="53">
        <f t="shared" si="4"/>
        <v>0</v>
      </c>
      <c r="Q12" s="50">
        <f>O12*B23</f>
        <v>0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</row>
    <row r="13" spans="1:53" ht="18" thickBot="1" x14ac:dyDescent="0.55000000000000004">
      <c r="A13" s="18" t="s">
        <v>25</v>
      </c>
      <c r="B13" s="26" t="s">
        <v>26</v>
      </c>
      <c r="C13" s="58"/>
      <c r="D13" s="51">
        <f t="shared" si="0"/>
        <v>0</v>
      </c>
      <c r="E13" s="52">
        <f t="shared" si="1"/>
        <v>0</v>
      </c>
      <c r="F13" s="26" t="s">
        <v>26</v>
      </c>
      <c r="G13" s="58"/>
      <c r="H13" s="51"/>
      <c r="I13" s="52">
        <f t="shared" si="2"/>
        <v>0</v>
      </c>
      <c r="J13" s="27" t="s">
        <v>34</v>
      </c>
      <c r="K13" s="60">
        <v>5</v>
      </c>
      <c r="L13" s="54">
        <f t="shared" si="3"/>
        <v>5</v>
      </c>
      <c r="M13" s="52">
        <f>K13*B22</f>
        <v>60</v>
      </c>
      <c r="N13" s="48"/>
      <c r="O13" s="60"/>
      <c r="P13" s="54">
        <f t="shared" si="4"/>
        <v>0</v>
      </c>
      <c r="Q13" s="50">
        <f>O13*B23</f>
        <v>0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</row>
    <row r="14" spans="1:53" ht="14.25" thickTop="1" thickBot="1" x14ac:dyDescent="0.4">
      <c r="A14" s="17"/>
      <c r="B14" s="25"/>
      <c r="C14" s="25"/>
      <c r="D14" s="80"/>
      <c r="E14" s="83"/>
      <c r="F14" s="25"/>
      <c r="G14" s="82"/>
      <c r="H14" s="80"/>
      <c r="I14" s="81"/>
      <c r="J14" s="25"/>
      <c r="K14" s="111"/>
      <c r="L14" s="80"/>
      <c r="M14" s="81"/>
      <c r="N14" s="115"/>
      <c r="O14" s="25"/>
      <c r="P14" s="80"/>
      <c r="Q14" s="79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</row>
    <row r="15" spans="1:53" ht="18" thickTop="1" x14ac:dyDescent="0.5">
      <c r="A15" s="84" t="s">
        <v>24</v>
      </c>
      <c r="B15" s="19"/>
      <c r="C15" s="66">
        <f>SUM(C3:C13)</f>
        <v>500</v>
      </c>
      <c r="D15" s="67">
        <f>SUM(D3:D14)/1000</f>
        <v>2</v>
      </c>
      <c r="E15" s="69">
        <f>SUM(E3:E13)</f>
        <v>51</v>
      </c>
      <c r="F15" s="19"/>
      <c r="G15" s="66">
        <f>SUM(G3:G13)</f>
        <v>2000</v>
      </c>
      <c r="H15" s="67">
        <f>SUM(H2:H14)/1000</f>
        <v>5.7142857142857135</v>
      </c>
      <c r="I15" s="69">
        <f>SUM(I3:I13)</f>
        <v>77.428571428571431</v>
      </c>
      <c r="J15" s="19"/>
      <c r="K15" s="112">
        <f>SUM(K3:K13)</f>
        <v>30</v>
      </c>
      <c r="L15" s="66">
        <f>K15</f>
        <v>30</v>
      </c>
      <c r="M15" s="69">
        <f>SUM(M3:M13)</f>
        <v>360</v>
      </c>
      <c r="N15" s="19"/>
      <c r="O15" s="112">
        <f>SUM(O3:O13)</f>
        <v>10.5</v>
      </c>
      <c r="P15" s="66">
        <f>O15</f>
        <v>10.5</v>
      </c>
      <c r="Q15" s="69">
        <f>SUM(Q3:Q13)</f>
        <v>126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s="2" customFormat="1" ht="35.25" customHeight="1" thickBot="1" x14ac:dyDescent="0.55000000000000004">
      <c r="A16" s="30"/>
      <c r="B16" s="31"/>
      <c r="C16" s="68" t="s">
        <v>39</v>
      </c>
      <c r="D16" s="68" t="s">
        <v>42</v>
      </c>
      <c r="E16" s="118" t="s">
        <v>17</v>
      </c>
      <c r="F16" s="31"/>
      <c r="G16" s="68" t="s">
        <v>39</v>
      </c>
      <c r="H16" s="70" t="s">
        <v>38</v>
      </c>
      <c r="I16" s="118" t="s">
        <v>17</v>
      </c>
      <c r="J16" s="31"/>
      <c r="K16" s="113" t="s">
        <v>58</v>
      </c>
      <c r="L16" s="68" t="s">
        <v>41</v>
      </c>
      <c r="M16" s="118" t="s">
        <v>17</v>
      </c>
      <c r="N16" s="31"/>
      <c r="O16" s="114" t="s">
        <v>40</v>
      </c>
      <c r="P16" s="68" t="s">
        <v>41</v>
      </c>
      <c r="Q16" s="118" t="s">
        <v>17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1:53" ht="24" customHeight="1" thickTop="1" thickBot="1" x14ac:dyDescent="0.4">
      <c r="A17" s="17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</row>
    <row r="18" spans="1:53" ht="40.15" customHeight="1" thickTop="1" thickBot="1" x14ac:dyDescent="0.8">
      <c r="A18" s="17"/>
      <c r="B18" s="31"/>
      <c r="C18" s="96" t="s">
        <v>53</v>
      </c>
      <c r="D18" s="97"/>
      <c r="E18" s="98" t="s">
        <v>54</v>
      </c>
      <c r="F18" s="99"/>
      <c r="G18" s="20"/>
      <c r="H18" s="20"/>
      <c r="I18" s="20"/>
      <c r="J18" s="20"/>
      <c r="K18" s="20"/>
      <c r="L18" s="20"/>
      <c r="M18" s="20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</row>
    <row r="19" spans="1:53" ht="49.9" customHeight="1" thickTop="1" thickBot="1" x14ac:dyDescent="0.75">
      <c r="A19" s="14" t="s">
        <v>11</v>
      </c>
      <c r="B19" s="116" t="s">
        <v>59</v>
      </c>
      <c r="C19" s="94">
        <f>E15+I15+M15+Q15</f>
        <v>614.42857142857144</v>
      </c>
      <c r="D19" s="95"/>
      <c r="E19" s="45">
        <f>(C15+G15)/1000</f>
        <v>2.5</v>
      </c>
      <c r="F19" s="61" t="s">
        <v>19</v>
      </c>
      <c r="G19" s="117">
        <v>2.7</v>
      </c>
      <c r="H19" s="15" t="s">
        <v>23</v>
      </c>
      <c r="I19" s="89" t="s">
        <v>11</v>
      </c>
      <c r="J19" s="90"/>
      <c r="K19" s="71" t="s">
        <v>56</v>
      </c>
      <c r="L19" s="109" t="s">
        <v>20</v>
      </c>
      <c r="M19" s="110"/>
      <c r="N19" s="89" t="s">
        <v>11</v>
      </c>
      <c r="O19" s="90"/>
      <c r="P19" s="105" t="s">
        <v>28</v>
      </c>
      <c r="Q19" s="10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</row>
    <row r="20" spans="1:53" ht="25.9" thickTop="1" thickBot="1" x14ac:dyDescent="0.75">
      <c r="A20" s="12" t="s">
        <v>0</v>
      </c>
      <c r="B20" s="65">
        <v>25.5</v>
      </c>
      <c r="C20" s="20"/>
      <c r="D20" s="20"/>
      <c r="E20" s="20"/>
      <c r="F20" s="20"/>
      <c r="G20" s="62"/>
      <c r="H20" s="21"/>
      <c r="I20" s="92" t="s">
        <v>0</v>
      </c>
      <c r="J20" s="93"/>
      <c r="K20" s="72">
        <f>G19*D15</f>
        <v>5.4</v>
      </c>
      <c r="L20" s="39">
        <f>ROUNDUP(K20/5,0)*5</f>
        <v>10</v>
      </c>
      <c r="M20" s="10" t="s">
        <v>18</v>
      </c>
      <c r="N20" s="36"/>
      <c r="O20" s="42" t="s">
        <v>44</v>
      </c>
      <c r="P20" s="75">
        <f>COUNTA(C3:C13)</f>
        <v>4</v>
      </c>
      <c r="Q20" s="7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ht="26.25" thickTop="1" thickBot="1" x14ac:dyDescent="0.8">
      <c r="A21" s="12" t="s">
        <v>1</v>
      </c>
      <c r="B21" s="63">
        <v>13.55</v>
      </c>
      <c r="C21" s="85" t="s">
        <v>49</v>
      </c>
      <c r="D21" s="86"/>
      <c r="E21" s="87">
        <f>C19*G19</f>
        <v>1658.957142857143</v>
      </c>
      <c r="F21" s="88"/>
      <c r="G21" s="46"/>
      <c r="H21" s="20"/>
      <c r="I21" s="107" t="s">
        <v>1</v>
      </c>
      <c r="J21" s="108"/>
      <c r="K21" s="73">
        <f>G19*H15</f>
        <v>15.428571428571427</v>
      </c>
      <c r="L21" s="40">
        <f>ROUNDUP(K21/2,0)*2</f>
        <v>16</v>
      </c>
      <c r="M21" s="11" t="s">
        <v>19</v>
      </c>
      <c r="N21" s="36"/>
      <c r="O21" s="42" t="s">
        <v>45</v>
      </c>
      <c r="P21" s="75">
        <f>COUNTA(G3:G13)</f>
        <v>6</v>
      </c>
      <c r="Q21" s="7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</row>
    <row r="22" spans="1:53" ht="24.4" customHeight="1" thickTop="1" x14ac:dyDescent="0.65">
      <c r="A22" s="12" t="s">
        <v>16</v>
      </c>
      <c r="B22" s="63">
        <v>12</v>
      </c>
      <c r="C22" s="20"/>
      <c r="D22" s="20"/>
      <c r="E22" s="20"/>
      <c r="F22" s="20"/>
      <c r="G22" s="20"/>
      <c r="H22" s="20"/>
      <c r="I22" s="107" t="s">
        <v>16</v>
      </c>
      <c r="J22" s="108"/>
      <c r="K22" s="73">
        <f>G19*L15</f>
        <v>81</v>
      </c>
      <c r="L22" s="41">
        <f>ROUNDUP(K22,-1)</f>
        <v>90</v>
      </c>
      <c r="M22" s="11" t="s">
        <v>19</v>
      </c>
      <c r="N22" s="36"/>
      <c r="O22" s="42" t="s">
        <v>16</v>
      </c>
      <c r="P22" s="75">
        <f>COUNTA(K3:K13)</f>
        <v>6</v>
      </c>
      <c r="Q22" s="76" t="s">
        <v>55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</row>
    <row r="23" spans="1:53" ht="25.9" customHeight="1" thickBot="1" x14ac:dyDescent="0.65">
      <c r="A23" s="13" t="s">
        <v>43</v>
      </c>
      <c r="B23" s="64">
        <v>12</v>
      </c>
      <c r="C23" s="20"/>
      <c r="D23" s="20"/>
      <c r="E23" s="20"/>
      <c r="F23" s="20"/>
      <c r="G23" s="20"/>
      <c r="H23" s="20"/>
      <c r="I23" s="100" t="s">
        <v>43</v>
      </c>
      <c r="J23" s="101"/>
      <c r="K23" s="74">
        <f>G19*P15</f>
        <v>28.35</v>
      </c>
      <c r="L23" s="44">
        <f>ROUNDUP(K23/10,0)*10</f>
        <v>30</v>
      </c>
      <c r="M23" s="38" t="s">
        <v>18</v>
      </c>
      <c r="N23" s="37"/>
      <c r="O23" s="43" t="s">
        <v>43</v>
      </c>
      <c r="P23" s="77">
        <f>COUNTA(O3:O13)</f>
        <v>4</v>
      </c>
      <c r="Q23" s="78" t="s">
        <v>55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ht="13.9" thickTop="1" x14ac:dyDescent="0.3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ht="28.5" customHeight="1" x14ac:dyDescent="0.75">
      <c r="A25" s="23"/>
      <c r="B25" s="24"/>
      <c r="C25" s="24"/>
      <c r="D25" s="24"/>
      <c r="E25" s="24"/>
      <c r="F25" s="24"/>
      <c r="G25" s="24"/>
      <c r="H25" s="24"/>
      <c r="I25" s="24"/>
      <c r="J25" s="102"/>
      <c r="K25" s="103"/>
      <c r="L25" s="104"/>
      <c r="M25" s="103"/>
      <c r="N25" s="46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</row>
    <row r="26" spans="1:53" x14ac:dyDescent="0.3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x14ac:dyDescent="0.3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3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</row>
    <row r="28" spans="1:53" ht="13.9" x14ac:dyDescent="0.4">
      <c r="A28" s="23"/>
      <c r="B28" s="24"/>
      <c r="C28" s="28"/>
      <c r="D28" s="32"/>
      <c r="E28" s="33"/>
      <c r="F28" s="34"/>
      <c r="G28" s="32"/>
      <c r="H28" s="24"/>
      <c r="I28" s="24"/>
      <c r="J28" s="24"/>
      <c r="K28" s="24"/>
      <c r="L28" s="24"/>
      <c r="M28" s="24"/>
      <c r="N28" s="23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</row>
    <row r="29" spans="1:53" ht="13.9" x14ac:dyDescent="0.4">
      <c r="A29" s="23"/>
      <c r="B29" s="24"/>
      <c r="C29" s="24"/>
      <c r="D29" s="29"/>
      <c r="E29" s="35"/>
      <c r="F29" s="33"/>
      <c r="G29" s="32"/>
      <c r="H29" s="24"/>
      <c r="I29" s="24"/>
      <c r="J29" s="24"/>
      <c r="K29" s="24"/>
      <c r="L29" s="24"/>
      <c r="M29" s="24"/>
      <c r="N29" s="23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</row>
    <row r="30" spans="1:53" ht="13.9" x14ac:dyDescent="0.4">
      <c r="A30" s="23"/>
      <c r="B30" s="24"/>
      <c r="C30" s="24"/>
      <c r="D30" s="29"/>
      <c r="E30" s="35"/>
      <c r="F30" s="33"/>
      <c r="G30" s="32"/>
      <c r="H30" s="24"/>
      <c r="I30" s="24"/>
      <c r="J30" s="24"/>
      <c r="K30" s="24"/>
      <c r="L30" s="24"/>
      <c r="M30" s="24"/>
      <c r="N30" s="23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</row>
    <row r="31" spans="1:53" ht="13.9" x14ac:dyDescent="0.4">
      <c r="A31" s="23"/>
      <c r="B31" s="24"/>
      <c r="C31" s="24"/>
      <c r="D31" s="29"/>
      <c r="E31" s="35"/>
      <c r="F31" s="33"/>
      <c r="G31" s="32"/>
      <c r="H31" s="24"/>
      <c r="I31" s="24"/>
      <c r="J31" s="24"/>
      <c r="K31" s="24"/>
      <c r="L31" s="24"/>
      <c r="M31" s="24"/>
      <c r="N31" s="23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</row>
    <row r="32" spans="1:53" ht="13.9" x14ac:dyDescent="0.4">
      <c r="A32" s="23"/>
      <c r="B32" s="24"/>
      <c r="C32" s="24"/>
      <c r="D32" s="32"/>
      <c r="E32" s="35"/>
      <c r="F32" s="32"/>
      <c r="G32" s="32"/>
      <c r="H32" s="24"/>
      <c r="I32" s="24"/>
      <c r="J32" s="24"/>
      <c r="K32" s="24"/>
      <c r="L32" s="24"/>
      <c r="M32" s="24"/>
      <c r="N32" s="23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</row>
    <row r="33" spans="1:53" x14ac:dyDescent="0.3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3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</row>
    <row r="34" spans="1:53" x14ac:dyDescent="0.35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</row>
    <row r="35" spans="1:53" x14ac:dyDescent="0.35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</row>
    <row r="36" spans="1:53" x14ac:dyDescent="0.35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</row>
    <row r="37" spans="1:53" x14ac:dyDescent="0.35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</row>
    <row r="38" spans="1:53" x14ac:dyDescent="0.35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</row>
    <row r="39" spans="1:53" x14ac:dyDescent="0.35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</row>
    <row r="40" spans="1:53" x14ac:dyDescent="0.35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</row>
    <row r="41" spans="1:53" x14ac:dyDescent="0.35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</row>
    <row r="42" spans="1:53" x14ac:dyDescent="0.35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3" spans="1:53" x14ac:dyDescent="0.35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</row>
    <row r="44" spans="1:53" x14ac:dyDescent="0.35">
      <c r="A44" s="17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</row>
    <row r="45" spans="1:53" x14ac:dyDescent="0.35">
      <c r="A45" s="1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</row>
    <row r="46" spans="1:53" x14ac:dyDescent="0.35">
      <c r="A46" s="1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</row>
    <row r="47" spans="1:53" x14ac:dyDescent="0.35">
      <c r="A47" s="17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</row>
    <row r="48" spans="1:53" x14ac:dyDescent="0.35">
      <c r="A48" s="17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</row>
    <row r="49" spans="1:53" x14ac:dyDescent="0.35">
      <c r="A49" s="17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</row>
    <row r="50" spans="1:53" x14ac:dyDescent="0.35">
      <c r="A50" s="17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</row>
    <row r="51" spans="1:53" x14ac:dyDescent="0.35">
      <c r="A51" s="17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</row>
    <row r="52" spans="1:53" x14ac:dyDescent="0.35">
      <c r="A52" s="1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</row>
    <row r="53" spans="1:53" x14ac:dyDescent="0.35">
      <c r="A53" s="17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</row>
    <row r="54" spans="1:53" x14ac:dyDescent="0.35">
      <c r="A54" s="1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</row>
    <row r="55" spans="1:53" x14ac:dyDescent="0.35">
      <c r="A55" s="17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</row>
    <row r="56" spans="1:53" x14ac:dyDescent="0.35">
      <c r="A56" s="17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</row>
    <row r="57" spans="1:53" x14ac:dyDescent="0.35">
      <c r="A57" s="1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</row>
    <row r="58" spans="1:53" x14ac:dyDescent="0.35">
      <c r="A58" s="17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</row>
    <row r="59" spans="1:53" x14ac:dyDescent="0.35">
      <c r="A59" s="1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</row>
    <row r="60" spans="1:53" x14ac:dyDescent="0.35">
      <c r="A60" s="17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</row>
    <row r="61" spans="1:53" x14ac:dyDescent="0.35">
      <c r="A61" s="17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</row>
    <row r="62" spans="1:53" x14ac:dyDescent="0.35">
      <c r="A62" s="17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</row>
    <row r="63" spans="1:53" x14ac:dyDescent="0.35">
      <c r="A63" s="17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</row>
    <row r="64" spans="1:53" x14ac:dyDescent="0.35">
      <c r="A64" s="17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</row>
    <row r="65" spans="1:53" x14ac:dyDescent="0.35">
      <c r="A65" s="17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</row>
    <row r="66" spans="1:53" x14ac:dyDescent="0.35">
      <c r="A66" s="1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</row>
    <row r="67" spans="1:53" x14ac:dyDescent="0.35">
      <c r="A67" s="17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x14ac:dyDescent="0.35">
      <c r="A68" s="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</row>
    <row r="69" spans="1:53" x14ac:dyDescent="0.35">
      <c r="A69" s="1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:53" x14ac:dyDescent="0.35">
      <c r="A70" s="1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:53" x14ac:dyDescent="0.35">
      <c r="A71" s="17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:53" x14ac:dyDescent="0.35">
      <c r="A72" s="1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:53" x14ac:dyDescent="0.35">
      <c r="A73" s="17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x14ac:dyDescent="0.35">
      <c r="A74" s="1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x14ac:dyDescent="0.35">
      <c r="A75" s="1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x14ac:dyDescent="0.35">
      <c r="A76" s="1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:53" x14ac:dyDescent="0.35">
      <c r="A77" s="1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53" x14ac:dyDescent="0.35">
      <c r="A78" s="1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:53" x14ac:dyDescent="0.35">
      <c r="A79" s="1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:53" x14ac:dyDescent="0.35">
      <c r="A80" s="17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1:53" x14ac:dyDescent="0.35">
      <c r="A81" s="1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1:53" x14ac:dyDescent="0.35">
      <c r="A82" s="17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1:53" x14ac:dyDescent="0.35">
      <c r="A83" s="17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1:53" x14ac:dyDescent="0.35">
      <c r="A84" s="17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</row>
    <row r="85" spans="1:53" x14ac:dyDescent="0.35">
      <c r="A85" s="1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</row>
    <row r="86" spans="1:53" x14ac:dyDescent="0.35">
      <c r="A86" s="1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</row>
    <row r="87" spans="1:53" x14ac:dyDescent="0.35">
      <c r="A87" s="17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</row>
    <row r="88" spans="1:53" x14ac:dyDescent="0.35">
      <c r="A88" s="17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1:53" x14ac:dyDescent="0.35">
      <c r="A89" s="17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1:53" x14ac:dyDescent="0.35">
      <c r="A90" s="17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1:53" x14ac:dyDescent="0.35">
      <c r="A91" s="17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</row>
    <row r="92" spans="1:53" x14ac:dyDescent="0.35">
      <c r="A92" s="17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</row>
    <row r="93" spans="1:53" x14ac:dyDescent="0.35">
      <c r="A93" s="17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</row>
    <row r="94" spans="1:53" x14ac:dyDescent="0.35">
      <c r="A94" s="1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</row>
    <row r="95" spans="1:53" x14ac:dyDescent="0.35">
      <c r="A95" s="17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</row>
    <row r="96" spans="1:53" x14ac:dyDescent="0.35">
      <c r="A96" s="1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</row>
    <row r="97" spans="1:53" x14ac:dyDescent="0.35">
      <c r="A97" s="17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</row>
    <row r="98" spans="1:53" x14ac:dyDescent="0.35">
      <c r="A98" s="1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</row>
    <row r="99" spans="1:53" x14ac:dyDescent="0.35">
      <c r="A99" s="17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</row>
    <row r="100" spans="1:53" x14ac:dyDescent="0.35">
      <c r="A100" s="1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</row>
    <row r="101" spans="1:53" x14ac:dyDescent="0.35">
      <c r="A101" s="17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</row>
    <row r="102" spans="1:53" x14ac:dyDescent="0.35">
      <c r="A102" s="1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</row>
    <row r="103" spans="1:53" x14ac:dyDescent="0.35">
      <c r="A103" s="17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</row>
    <row r="104" spans="1:53" x14ac:dyDescent="0.35">
      <c r="A104" s="1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</row>
    <row r="105" spans="1:53" x14ac:dyDescent="0.35">
      <c r="A105" s="1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</row>
    <row r="106" spans="1:53" x14ac:dyDescent="0.35">
      <c r="A106" s="17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</row>
    <row r="107" spans="1:53" x14ac:dyDescent="0.35">
      <c r="A107" s="17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</row>
    <row r="108" spans="1:53" x14ac:dyDescent="0.35">
      <c r="A108" s="17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</row>
    <row r="109" spans="1:53" x14ac:dyDescent="0.35">
      <c r="A109" s="1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</row>
    <row r="110" spans="1:53" x14ac:dyDescent="0.35">
      <c r="A110" s="17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</row>
    <row r="111" spans="1:53" x14ac:dyDescent="0.35">
      <c r="A111" s="17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</row>
    <row r="112" spans="1:53" x14ac:dyDescent="0.35">
      <c r="A112" s="17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</row>
    <row r="113" spans="1:53" x14ac:dyDescent="0.35">
      <c r="A113" s="17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</row>
    <row r="114" spans="1:53" x14ac:dyDescent="0.35">
      <c r="A114" s="17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</row>
    <row r="115" spans="1:53" x14ac:dyDescent="0.35">
      <c r="A115" s="17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</row>
    <row r="116" spans="1:53" x14ac:dyDescent="0.35">
      <c r="A116" s="17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</row>
    <row r="117" spans="1:53" x14ac:dyDescent="0.35">
      <c r="A117" s="1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</row>
    <row r="118" spans="1:53" x14ac:dyDescent="0.35">
      <c r="A118" s="17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</row>
    <row r="119" spans="1:53" x14ac:dyDescent="0.35">
      <c r="A119" s="17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</row>
    <row r="120" spans="1:53" x14ac:dyDescent="0.35">
      <c r="A120" s="17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</row>
    <row r="121" spans="1:53" x14ac:dyDescent="0.35">
      <c r="A121" s="17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</row>
    <row r="122" spans="1:53" x14ac:dyDescent="0.35">
      <c r="A122" s="17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</row>
    <row r="123" spans="1:53" x14ac:dyDescent="0.35">
      <c r="A123" s="17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</row>
    <row r="124" spans="1:53" x14ac:dyDescent="0.35">
      <c r="A124" s="1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</row>
    <row r="125" spans="1:53" x14ac:dyDescent="0.35">
      <c r="A125" s="17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</row>
    <row r="126" spans="1:53" x14ac:dyDescent="0.35">
      <c r="A126" s="17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</row>
    <row r="127" spans="1:53" x14ac:dyDescent="0.35">
      <c r="A127" s="17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</row>
    <row r="128" spans="1:53" x14ac:dyDescent="0.35">
      <c r="A128" s="17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</row>
    <row r="129" spans="1:53" x14ac:dyDescent="0.35">
      <c r="A129" s="17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</row>
    <row r="130" spans="1:53" x14ac:dyDescent="0.35">
      <c r="A130" s="17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</row>
    <row r="131" spans="1:53" x14ac:dyDescent="0.35">
      <c r="A131" s="17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</row>
    <row r="132" spans="1:53" x14ac:dyDescent="0.35">
      <c r="A132" s="1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</row>
    <row r="133" spans="1:53" x14ac:dyDescent="0.35">
      <c r="A133" s="17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</row>
    <row r="134" spans="1:53" x14ac:dyDescent="0.35">
      <c r="A134" s="17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</row>
    <row r="135" spans="1:53" x14ac:dyDescent="0.35">
      <c r="A135" s="17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</row>
    <row r="136" spans="1:53" x14ac:dyDescent="0.35">
      <c r="A136" s="17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</row>
    <row r="137" spans="1:53" x14ac:dyDescent="0.35">
      <c r="A137" s="17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</row>
    <row r="138" spans="1:53" x14ac:dyDescent="0.35">
      <c r="A138" s="17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</row>
    <row r="139" spans="1:53" x14ac:dyDescent="0.35">
      <c r="A139" s="17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</row>
    <row r="140" spans="1:53" x14ac:dyDescent="0.35">
      <c r="A140" s="17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</row>
    <row r="141" spans="1:53" x14ac:dyDescent="0.35">
      <c r="A141" s="17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</row>
    <row r="142" spans="1:53" x14ac:dyDescent="0.35">
      <c r="A142" s="17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</row>
    <row r="143" spans="1:53" x14ac:dyDescent="0.35">
      <c r="A143" s="17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</row>
    <row r="144" spans="1:53" x14ac:dyDescent="0.35">
      <c r="A144" s="17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</row>
    <row r="145" spans="1:53" x14ac:dyDescent="0.35">
      <c r="A145" s="17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</row>
    <row r="146" spans="1:53" x14ac:dyDescent="0.35">
      <c r="A146" s="17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</row>
    <row r="147" spans="1:53" x14ac:dyDescent="0.35">
      <c r="A147" s="1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</row>
    <row r="148" spans="1:53" x14ac:dyDescent="0.35">
      <c r="A148" s="17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</row>
    <row r="149" spans="1:53" x14ac:dyDescent="0.35">
      <c r="A149" s="17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</row>
    <row r="150" spans="1:53" x14ac:dyDescent="0.35">
      <c r="A150" s="17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</row>
    <row r="151" spans="1:53" x14ac:dyDescent="0.35">
      <c r="A151" s="17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</row>
    <row r="152" spans="1:53" x14ac:dyDescent="0.35">
      <c r="A152" s="17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</row>
    <row r="153" spans="1:53" x14ac:dyDescent="0.35">
      <c r="A153" s="17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</row>
    <row r="154" spans="1:53" x14ac:dyDescent="0.35">
      <c r="A154" s="17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</row>
    <row r="155" spans="1:53" x14ac:dyDescent="0.35">
      <c r="A155" s="17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</row>
    <row r="156" spans="1:53" x14ac:dyDescent="0.35">
      <c r="A156" s="17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</row>
    <row r="157" spans="1:53" x14ac:dyDescent="0.35">
      <c r="A157" s="17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</row>
    <row r="158" spans="1:53" x14ac:dyDescent="0.35">
      <c r="A158" s="17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</row>
    <row r="159" spans="1:53" x14ac:dyDescent="0.35">
      <c r="A159" s="17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</row>
    <row r="160" spans="1:53" x14ac:dyDescent="0.35">
      <c r="A160" s="17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</row>
    <row r="161" spans="1:53" x14ac:dyDescent="0.35">
      <c r="A161" s="17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</row>
    <row r="162" spans="1:53" x14ac:dyDescent="0.35">
      <c r="A162" s="1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</row>
    <row r="163" spans="1:53" x14ac:dyDescent="0.35">
      <c r="A163" s="1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</row>
    <row r="164" spans="1:53" x14ac:dyDescent="0.35">
      <c r="A164" s="17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</row>
    <row r="165" spans="1:53" x14ac:dyDescent="0.35">
      <c r="A165" s="17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</row>
    <row r="166" spans="1:53" x14ac:dyDescent="0.35">
      <c r="A166" s="17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</row>
    <row r="167" spans="1:53" x14ac:dyDescent="0.35">
      <c r="A167" s="17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</row>
    <row r="168" spans="1:53" x14ac:dyDescent="0.35">
      <c r="A168" s="17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</row>
    <row r="169" spans="1:53" x14ac:dyDescent="0.35">
      <c r="A169" s="17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</row>
    <row r="170" spans="1:53" x14ac:dyDescent="0.35">
      <c r="A170" s="17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</row>
    <row r="171" spans="1:53" x14ac:dyDescent="0.35">
      <c r="A171" s="17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</row>
    <row r="172" spans="1:53" x14ac:dyDescent="0.35">
      <c r="A172" s="17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</row>
    <row r="173" spans="1:53" x14ac:dyDescent="0.35">
      <c r="A173" s="17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</row>
    <row r="174" spans="1:53" x14ac:dyDescent="0.35">
      <c r="A174" s="1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</row>
    <row r="175" spans="1:53" x14ac:dyDescent="0.35">
      <c r="A175" s="17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</row>
    <row r="176" spans="1:53" x14ac:dyDescent="0.35">
      <c r="A176" s="17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</row>
    <row r="177" spans="1:53" x14ac:dyDescent="0.35">
      <c r="A177" s="17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</row>
    <row r="178" spans="1:53" x14ac:dyDescent="0.35">
      <c r="A178" s="17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</row>
    <row r="179" spans="1:53" x14ac:dyDescent="0.35">
      <c r="A179" s="17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</row>
    <row r="180" spans="1:53" x14ac:dyDescent="0.35">
      <c r="A180" s="1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</row>
    <row r="181" spans="1:53" x14ac:dyDescent="0.35">
      <c r="A181" s="17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</row>
    <row r="182" spans="1:53" x14ac:dyDescent="0.35">
      <c r="A182" s="17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</row>
    <row r="183" spans="1:53" x14ac:dyDescent="0.35">
      <c r="A183" s="17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</row>
    <row r="184" spans="1:53" x14ac:dyDescent="0.35">
      <c r="A184" s="17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</row>
    <row r="185" spans="1:53" x14ac:dyDescent="0.35">
      <c r="A185" s="1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</row>
    <row r="186" spans="1:53" x14ac:dyDescent="0.35">
      <c r="A186" s="17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</row>
    <row r="187" spans="1:53" x14ac:dyDescent="0.35">
      <c r="A187" s="17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</row>
    <row r="188" spans="1:53" x14ac:dyDescent="0.35">
      <c r="A188" s="17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</row>
    <row r="189" spans="1:53" x14ac:dyDescent="0.35">
      <c r="A189" s="17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</row>
    <row r="190" spans="1:53" x14ac:dyDescent="0.35">
      <c r="A190" s="17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</row>
    <row r="191" spans="1:53" x14ac:dyDescent="0.35">
      <c r="A191" s="17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</row>
    <row r="192" spans="1:53" x14ac:dyDescent="0.35">
      <c r="A192" s="17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</row>
    <row r="193" spans="1:53" x14ac:dyDescent="0.35">
      <c r="A193" s="17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</row>
    <row r="194" spans="1:53" x14ac:dyDescent="0.35">
      <c r="A194" s="17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</row>
    <row r="195" spans="1:53" x14ac:dyDescent="0.35">
      <c r="A195" s="17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</row>
    <row r="196" spans="1:53" x14ac:dyDescent="0.35">
      <c r="A196" s="17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</row>
    <row r="197" spans="1:53" x14ac:dyDescent="0.35">
      <c r="A197" s="17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</row>
    <row r="198" spans="1:53" x14ac:dyDescent="0.35">
      <c r="A198" s="17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</row>
    <row r="199" spans="1:53" x14ac:dyDescent="0.35">
      <c r="A199" s="17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</row>
    <row r="200" spans="1:53" x14ac:dyDescent="0.35">
      <c r="A200" s="17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</row>
    <row r="201" spans="1:53" x14ac:dyDescent="0.35">
      <c r="A201" s="17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</row>
    <row r="202" spans="1:53" x14ac:dyDescent="0.35">
      <c r="A202" s="1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</row>
    <row r="203" spans="1:53" x14ac:dyDescent="0.35">
      <c r="A203" s="17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</row>
    <row r="204" spans="1:53" x14ac:dyDescent="0.35">
      <c r="A204" s="17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</row>
    <row r="205" spans="1:53" x14ac:dyDescent="0.35">
      <c r="A205" s="17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</row>
    <row r="206" spans="1:53" x14ac:dyDescent="0.35">
      <c r="A206" s="17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</row>
    <row r="207" spans="1:53" x14ac:dyDescent="0.35">
      <c r="A207" s="17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</row>
    <row r="208" spans="1:53" x14ac:dyDescent="0.35">
      <c r="A208" s="17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</row>
    <row r="209" spans="1:53" x14ac:dyDescent="0.35">
      <c r="A209" s="17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</row>
    <row r="210" spans="1:53" x14ac:dyDescent="0.35">
      <c r="A210" s="17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</row>
    <row r="211" spans="1:53" x14ac:dyDescent="0.35">
      <c r="A211" s="17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</row>
    <row r="212" spans="1:53" x14ac:dyDescent="0.35">
      <c r="A212" s="1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</row>
    <row r="213" spans="1:53" x14ac:dyDescent="0.35">
      <c r="A213" s="17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</row>
    <row r="214" spans="1:53" x14ac:dyDescent="0.35">
      <c r="A214" s="17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</row>
    <row r="215" spans="1:53" x14ac:dyDescent="0.35">
      <c r="A215" s="17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</row>
    <row r="216" spans="1:53" x14ac:dyDescent="0.35">
      <c r="A216" s="17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</row>
    <row r="217" spans="1:53" x14ac:dyDescent="0.35">
      <c r="A217" s="17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</row>
    <row r="218" spans="1:53" x14ac:dyDescent="0.35">
      <c r="A218" s="17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</row>
    <row r="219" spans="1:53" x14ac:dyDescent="0.35">
      <c r="A219" s="17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</row>
    <row r="220" spans="1:53" x14ac:dyDescent="0.35">
      <c r="A220" s="17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</row>
    <row r="221" spans="1:53" x14ac:dyDescent="0.35">
      <c r="A221" s="17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</row>
    <row r="222" spans="1:53" x14ac:dyDescent="0.35">
      <c r="A222" s="17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</row>
    <row r="223" spans="1:53" x14ac:dyDescent="0.35">
      <c r="A223" s="17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</row>
    <row r="224" spans="1:53" x14ac:dyDescent="0.35">
      <c r="A224" s="17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</row>
    <row r="225" spans="1:53" x14ac:dyDescent="0.35">
      <c r="A225" s="17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</row>
    <row r="226" spans="1:53" x14ac:dyDescent="0.35">
      <c r="A226" s="17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</row>
    <row r="227" spans="1:53" x14ac:dyDescent="0.35">
      <c r="A227" s="17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</row>
    <row r="228" spans="1:53" x14ac:dyDescent="0.35">
      <c r="A228" s="17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</row>
    <row r="229" spans="1:53" x14ac:dyDescent="0.35">
      <c r="A229" s="17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</row>
    <row r="230" spans="1:53" x14ac:dyDescent="0.35">
      <c r="A230" s="17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</row>
    <row r="231" spans="1:53" x14ac:dyDescent="0.35">
      <c r="A231" s="17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</row>
    <row r="232" spans="1:53" x14ac:dyDescent="0.35">
      <c r="A232" s="17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</row>
    <row r="233" spans="1:53" x14ac:dyDescent="0.35">
      <c r="A233" s="17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</row>
    <row r="234" spans="1:53" x14ac:dyDescent="0.35">
      <c r="A234" s="17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</row>
    <row r="235" spans="1:53" x14ac:dyDescent="0.35">
      <c r="A235" s="17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</row>
    <row r="236" spans="1:53" x14ac:dyDescent="0.35">
      <c r="A236" s="17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</row>
    <row r="237" spans="1:53" x14ac:dyDescent="0.35">
      <c r="A237" s="17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</row>
    <row r="238" spans="1:53" x14ac:dyDescent="0.35">
      <c r="A238" s="17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</row>
    <row r="239" spans="1:53" x14ac:dyDescent="0.35">
      <c r="A239" s="17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</row>
    <row r="240" spans="1:53" x14ac:dyDescent="0.35">
      <c r="A240" s="17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</row>
    <row r="241" spans="1:53" x14ac:dyDescent="0.35">
      <c r="A241" s="1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</row>
    <row r="242" spans="1:53" x14ac:dyDescent="0.35">
      <c r="A242" s="17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</row>
    <row r="243" spans="1:53" x14ac:dyDescent="0.35">
      <c r="A243" s="17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</row>
    <row r="244" spans="1:53" x14ac:dyDescent="0.35">
      <c r="A244" s="17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</row>
    <row r="245" spans="1:53" x14ac:dyDescent="0.35">
      <c r="A245" s="17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</row>
    <row r="246" spans="1:53" x14ac:dyDescent="0.35">
      <c r="A246" s="17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</row>
    <row r="247" spans="1:53" x14ac:dyDescent="0.35">
      <c r="A247" s="17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</row>
    <row r="248" spans="1:53" x14ac:dyDescent="0.35">
      <c r="A248" s="17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</row>
    <row r="249" spans="1:53" x14ac:dyDescent="0.35">
      <c r="A249" s="17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</row>
    <row r="250" spans="1:53" x14ac:dyDescent="0.35">
      <c r="A250" s="1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</row>
    <row r="251" spans="1:53" x14ac:dyDescent="0.35">
      <c r="A251" s="17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</row>
    <row r="252" spans="1:53" x14ac:dyDescent="0.35">
      <c r="A252" s="17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</row>
    <row r="253" spans="1:53" x14ac:dyDescent="0.35">
      <c r="A253" s="17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</row>
    <row r="254" spans="1:53" x14ac:dyDescent="0.35">
      <c r="A254" s="17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</row>
    <row r="255" spans="1:53" x14ac:dyDescent="0.35">
      <c r="A255" s="17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</row>
    <row r="256" spans="1:53" x14ac:dyDescent="0.35">
      <c r="A256" s="17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</row>
    <row r="257" spans="1:53" x14ac:dyDescent="0.35">
      <c r="A257" s="17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</row>
    <row r="258" spans="1:53" x14ac:dyDescent="0.35">
      <c r="A258" s="17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</row>
    <row r="259" spans="1:53" x14ac:dyDescent="0.35">
      <c r="A259" s="17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</row>
    <row r="260" spans="1:53" x14ac:dyDescent="0.35">
      <c r="A260" s="17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</row>
    <row r="261" spans="1:53" x14ac:dyDescent="0.35">
      <c r="A261" s="17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</row>
    <row r="262" spans="1:53" x14ac:dyDescent="0.35">
      <c r="A262" s="17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</row>
    <row r="263" spans="1:53" x14ac:dyDescent="0.35">
      <c r="A263" s="17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</row>
    <row r="264" spans="1:53" x14ac:dyDescent="0.35">
      <c r="A264" s="17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</row>
    <row r="265" spans="1:53" x14ac:dyDescent="0.35">
      <c r="A265" s="17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</row>
    <row r="266" spans="1:53" x14ac:dyDescent="0.35">
      <c r="A266" s="17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</row>
    <row r="267" spans="1:53" x14ac:dyDescent="0.35">
      <c r="A267" s="17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</row>
    <row r="268" spans="1:53" x14ac:dyDescent="0.35">
      <c r="A268" s="17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</row>
    <row r="269" spans="1:53" x14ac:dyDescent="0.35">
      <c r="A269" s="17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</row>
    <row r="270" spans="1:53" x14ac:dyDescent="0.35">
      <c r="A270" s="17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</row>
    <row r="271" spans="1:53" x14ac:dyDescent="0.35">
      <c r="A271" s="17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</row>
    <row r="272" spans="1:53" x14ac:dyDescent="0.35">
      <c r="A272" s="17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</row>
    <row r="273" spans="1:53" x14ac:dyDescent="0.35">
      <c r="A273" s="17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</row>
    <row r="274" spans="1:53" x14ac:dyDescent="0.35">
      <c r="A274" s="17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</row>
    <row r="275" spans="1:53" x14ac:dyDescent="0.35">
      <c r="A275" s="17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</row>
    <row r="276" spans="1:53" x14ac:dyDescent="0.35">
      <c r="A276" s="17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</row>
    <row r="277" spans="1:53" x14ac:dyDescent="0.35">
      <c r="A277" s="17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</row>
    <row r="278" spans="1:53" x14ac:dyDescent="0.35">
      <c r="A278" s="17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</row>
    <row r="279" spans="1:53" x14ac:dyDescent="0.35">
      <c r="A279" s="17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</row>
    <row r="280" spans="1:53" x14ac:dyDescent="0.35">
      <c r="A280" s="17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</row>
    <row r="281" spans="1:53" x14ac:dyDescent="0.35">
      <c r="A281" s="17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</row>
    <row r="282" spans="1:53" x14ac:dyDescent="0.35">
      <c r="A282" s="17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</row>
    <row r="283" spans="1:53" x14ac:dyDescent="0.35">
      <c r="A283" s="17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</row>
    <row r="284" spans="1:53" x14ac:dyDescent="0.35">
      <c r="A284" s="17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</row>
    <row r="285" spans="1:53" x14ac:dyDescent="0.35">
      <c r="A285" s="17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</row>
    <row r="286" spans="1:53" x14ac:dyDescent="0.35">
      <c r="A286" s="17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</row>
    <row r="287" spans="1:53" x14ac:dyDescent="0.35">
      <c r="A287" s="17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</row>
    <row r="288" spans="1:53" x14ac:dyDescent="0.35">
      <c r="A288" s="17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</row>
    <row r="289" spans="1:53" x14ac:dyDescent="0.35">
      <c r="A289" s="17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</row>
    <row r="290" spans="1:53" x14ac:dyDescent="0.35">
      <c r="A290" s="17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</row>
    <row r="291" spans="1:53" x14ac:dyDescent="0.35">
      <c r="A291" s="17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</row>
    <row r="292" spans="1:53" x14ac:dyDescent="0.35">
      <c r="A292" s="17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</row>
    <row r="293" spans="1:53" x14ac:dyDescent="0.35">
      <c r="A293" s="17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</row>
    <row r="294" spans="1:53" x14ac:dyDescent="0.35">
      <c r="A294" s="17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</row>
    <row r="295" spans="1:53" x14ac:dyDescent="0.35">
      <c r="A295" s="17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</row>
    <row r="296" spans="1:53" x14ac:dyDescent="0.35">
      <c r="A296" s="17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</row>
    <row r="297" spans="1:53" x14ac:dyDescent="0.35">
      <c r="A297" s="17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</row>
    <row r="298" spans="1:53" x14ac:dyDescent="0.35">
      <c r="A298" s="17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</row>
    <row r="299" spans="1:53" x14ac:dyDescent="0.35">
      <c r="A299" s="17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</row>
    <row r="300" spans="1:53" x14ac:dyDescent="0.35">
      <c r="A300" s="17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</row>
    <row r="301" spans="1:53" x14ac:dyDescent="0.35">
      <c r="A301" s="17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</row>
    <row r="302" spans="1:53" x14ac:dyDescent="0.35">
      <c r="A302" s="17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</row>
    <row r="303" spans="1:53" x14ac:dyDescent="0.35">
      <c r="A303" s="17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</row>
    <row r="304" spans="1:53" x14ac:dyDescent="0.35">
      <c r="A304" s="17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</row>
    <row r="305" spans="1:53" x14ac:dyDescent="0.35">
      <c r="A305" s="17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</row>
    <row r="306" spans="1:53" x14ac:dyDescent="0.35">
      <c r="A306" s="17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</row>
    <row r="307" spans="1:53" x14ac:dyDescent="0.35">
      <c r="A307" s="17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</row>
    <row r="308" spans="1:53" x14ac:dyDescent="0.35">
      <c r="A308" s="17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</row>
    <row r="309" spans="1:53" x14ac:dyDescent="0.35">
      <c r="A309" s="17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</row>
    <row r="310" spans="1:53" x14ac:dyDescent="0.35">
      <c r="A310" s="17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</row>
    <row r="311" spans="1:53" x14ac:dyDescent="0.35">
      <c r="A311" s="17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</row>
    <row r="312" spans="1:53" x14ac:dyDescent="0.35">
      <c r="A312" s="17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</row>
    <row r="313" spans="1:53" x14ac:dyDescent="0.35">
      <c r="A313" s="17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</row>
    <row r="314" spans="1:53" x14ac:dyDescent="0.35">
      <c r="A314" s="17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</row>
    <row r="315" spans="1:53" x14ac:dyDescent="0.35">
      <c r="A315" s="17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</row>
    <row r="316" spans="1:53" x14ac:dyDescent="0.35">
      <c r="A316" s="17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</row>
    <row r="317" spans="1:53" x14ac:dyDescent="0.35">
      <c r="A317" s="17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</row>
    <row r="318" spans="1:53" x14ac:dyDescent="0.35">
      <c r="A318" s="17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</row>
    <row r="319" spans="1:53" x14ac:dyDescent="0.35">
      <c r="A319" s="17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</row>
    <row r="320" spans="1:53" x14ac:dyDescent="0.35">
      <c r="A320" s="17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</row>
    <row r="321" spans="1:53" x14ac:dyDescent="0.35">
      <c r="A321" s="17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</row>
    <row r="322" spans="1:53" x14ac:dyDescent="0.35">
      <c r="A322" s="17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</row>
    <row r="323" spans="1:53" x14ac:dyDescent="0.35">
      <c r="A323" s="17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</row>
    <row r="324" spans="1:53" x14ac:dyDescent="0.35">
      <c r="A324" s="17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</row>
    <row r="325" spans="1:53" x14ac:dyDescent="0.35">
      <c r="A325" s="17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</row>
    <row r="326" spans="1:53" x14ac:dyDescent="0.35">
      <c r="A326" s="17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</row>
    <row r="327" spans="1:53" x14ac:dyDescent="0.35">
      <c r="A327" s="17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</row>
    <row r="328" spans="1:53" x14ac:dyDescent="0.35">
      <c r="A328" s="17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</row>
    <row r="329" spans="1:53" x14ac:dyDescent="0.35">
      <c r="A329" s="17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</row>
    <row r="330" spans="1:53" x14ac:dyDescent="0.35">
      <c r="A330" s="17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</row>
    <row r="331" spans="1:53" x14ac:dyDescent="0.35">
      <c r="A331" s="17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</row>
    <row r="332" spans="1:53" x14ac:dyDescent="0.35">
      <c r="A332" s="17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</row>
    <row r="333" spans="1:53" x14ac:dyDescent="0.35">
      <c r="A333" s="17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</row>
    <row r="334" spans="1:53" x14ac:dyDescent="0.35">
      <c r="A334" s="17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</row>
    <row r="335" spans="1:53" x14ac:dyDescent="0.35">
      <c r="A335" s="17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</row>
    <row r="336" spans="1:53" x14ac:dyDescent="0.35">
      <c r="A336" s="17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</row>
    <row r="337" spans="1:53" x14ac:dyDescent="0.35">
      <c r="A337" s="17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</row>
    <row r="338" spans="1:53" x14ac:dyDescent="0.35">
      <c r="A338" s="17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</row>
    <row r="339" spans="1:53" x14ac:dyDescent="0.35">
      <c r="A339" s="17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</row>
    <row r="340" spans="1:53" x14ac:dyDescent="0.35">
      <c r="A340" s="17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</row>
    <row r="341" spans="1:53" x14ac:dyDescent="0.35">
      <c r="A341" s="17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</row>
    <row r="342" spans="1:53" x14ac:dyDescent="0.35">
      <c r="A342" s="17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</row>
    <row r="343" spans="1:53" x14ac:dyDescent="0.35">
      <c r="A343" s="17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</row>
    <row r="344" spans="1:53" x14ac:dyDescent="0.35">
      <c r="A344" s="17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</row>
    <row r="345" spans="1:53" x14ac:dyDescent="0.35">
      <c r="A345" s="17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</row>
    <row r="346" spans="1:53" x14ac:dyDescent="0.35">
      <c r="A346" s="17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</row>
    <row r="347" spans="1:53" x14ac:dyDescent="0.35">
      <c r="A347" s="17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</row>
    <row r="348" spans="1:53" x14ac:dyDescent="0.35">
      <c r="A348" s="17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</row>
    <row r="349" spans="1:53" x14ac:dyDescent="0.35">
      <c r="A349" s="17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</row>
    <row r="350" spans="1:53" x14ac:dyDescent="0.35">
      <c r="A350" s="17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</row>
    <row r="351" spans="1:53" x14ac:dyDescent="0.35">
      <c r="A351" s="17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</row>
    <row r="352" spans="1:53" x14ac:dyDescent="0.35">
      <c r="A352" s="17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</row>
    <row r="353" spans="1:53" x14ac:dyDescent="0.35">
      <c r="A353" s="17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</row>
    <row r="354" spans="1:53" x14ac:dyDescent="0.35">
      <c r="A354" s="17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</row>
    <row r="355" spans="1:53" x14ac:dyDescent="0.35">
      <c r="A355" s="17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</row>
    <row r="356" spans="1:53" x14ac:dyDescent="0.35">
      <c r="A356" s="17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</row>
    <row r="357" spans="1:53" x14ac:dyDescent="0.35">
      <c r="A357" s="17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</row>
    <row r="358" spans="1:53" x14ac:dyDescent="0.35">
      <c r="A358" s="17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</row>
    <row r="359" spans="1:53" x14ac:dyDescent="0.35">
      <c r="A359" s="17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</row>
    <row r="360" spans="1:53" x14ac:dyDescent="0.35">
      <c r="A360" s="17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</row>
    <row r="361" spans="1:53" x14ac:dyDescent="0.35">
      <c r="A361" s="17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</row>
    <row r="362" spans="1:53" x14ac:dyDescent="0.35">
      <c r="A362" s="17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</row>
    <row r="363" spans="1:53" x14ac:dyDescent="0.35">
      <c r="A363" s="17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</row>
    <row r="364" spans="1:53" x14ac:dyDescent="0.35">
      <c r="A364" s="17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</row>
    <row r="365" spans="1:53" x14ac:dyDescent="0.35">
      <c r="A365" s="17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</row>
    <row r="366" spans="1:53" x14ac:dyDescent="0.35">
      <c r="A366" s="17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</row>
    <row r="367" spans="1:53" x14ac:dyDescent="0.35">
      <c r="A367" s="17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</row>
    <row r="368" spans="1:53" x14ac:dyDescent="0.35">
      <c r="A368" s="17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</row>
    <row r="369" spans="1:53" x14ac:dyDescent="0.35">
      <c r="A369" s="17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</row>
    <row r="370" spans="1:53" x14ac:dyDescent="0.35">
      <c r="A370" s="17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</row>
    <row r="371" spans="1:53" x14ac:dyDescent="0.35">
      <c r="A371" s="17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</row>
    <row r="372" spans="1:53" x14ac:dyDescent="0.35">
      <c r="A372" s="17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</row>
    <row r="373" spans="1:53" x14ac:dyDescent="0.35">
      <c r="A373" s="17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</row>
    <row r="374" spans="1:53" x14ac:dyDescent="0.35">
      <c r="A374" s="17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</row>
    <row r="375" spans="1:53" x14ac:dyDescent="0.35">
      <c r="A375" s="17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</row>
    <row r="376" spans="1:53" x14ac:dyDescent="0.35">
      <c r="A376" s="17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</row>
    <row r="377" spans="1:53" x14ac:dyDescent="0.35">
      <c r="A377" s="1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</row>
    <row r="378" spans="1:53" x14ac:dyDescent="0.35">
      <c r="A378" s="1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</row>
    <row r="379" spans="1:53" x14ac:dyDescent="0.35">
      <c r="A379" s="17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</row>
    <row r="380" spans="1:53" x14ac:dyDescent="0.35">
      <c r="A380" s="17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</row>
    <row r="381" spans="1:53" x14ac:dyDescent="0.35">
      <c r="A381" s="17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</row>
    <row r="382" spans="1:53" x14ac:dyDescent="0.35">
      <c r="A382" s="17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</row>
    <row r="383" spans="1:53" x14ac:dyDescent="0.35">
      <c r="A383" s="17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</row>
    <row r="384" spans="1:53" x14ac:dyDescent="0.35">
      <c r="A384" s="17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</row>
    <row r="385" spans="1:53" x14ac:dyDescent="0.35">
      <c r="A385" s="17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</row>
    <row r="386" spans="1:53" x14ac:dyDescent="0.35">
      <c r="A386" s="17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</row>
    <row r="387" spans="1:53" x14ac:dyDescent="0.35">
      <c r="A387" s="17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</row>
    <row r="388" spans="1:53" x14ac:dyDescent="0.35">
      <c r="A388" s="17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</row>
    <row r="389" spans="1:53" x14ac:dyDescent="0.35">
      <c r="A389" s="17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</row>
    <row r="390" spans="1:53" x14ac:dyDescent="0.35">
      <c r="A390" s="17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</row>
    <row r="391" spans="1:53" x14ac:dyDescent="0.35">
      <c r="A391" s="17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</row>
    <row r="392" spans="1:53" x14ac:dyDescent="0.35">
      <c r="A392" s="17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</row>
    <row r="393" spans="1:53" x14ac:dyDescent="0.35">
      <c r="A393" s="17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</row>
    <row r="394" spans="1:53" x14ac:dyDescent="0.35">
      <c r="A394" s="17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</row>
    <row r="395" spans="1:53" x14ac:dyDescent="0.35">
      <c r="A395" s="17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</row>
    <row r="396" spans="1:53" x14ac:dyDescent="0.35">
      <c r="A396" s="17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</row>
    <row r="397" spans="1:53" x14ac:dyDescent="0.35">
      <c r="A397" s="17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</row>
    <row r="398" spans="1:53" x14ac:dyDescent="0.35">
      <c r="A398" s="17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</row>
    <row r="399" spans="1:53" x14ac:dyDescent="0.35">
      <c r="A399" s="17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</row>
    <row r="400" spans="1:53" x14ac:dyDescent="0.35">
      <c r="A400" s="17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</row>
    <row r="401" spans="1:53" x14ac:dyDescent="0.35">
      <c r="A401" s="17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</row>
    <row r="402" spans="1:53" x14ac:dyDescent="0.35">
      <c r="A402" s="17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</row>
    <row r="403" spans="1:53" x14ac:dyDescent="0.35">
      <c r="A403" s="17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</row>
    <row r="404" spans="1:53" x14ac:dyDescent="0.35">
      <c r="A404" s="17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</row>
    <row r="405" spans="1:53" x14ac:dyDescent="0.35">
      <c r="A405" s="17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</row>
    <row r="406" spans="1:53" x14ac:dyDescent="0.35">
      <c r="A406" s="17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</row>
    <row r="407" spans="1:53" x14ac:dyDescent="0.35">
      <c r="A407" s="17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</row>
    <row r="408" spans="1:53" x14ac:dyDescent="0.35">
      <c r="A408" s="17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</row>
    <row r="409" spans="1:53" x14ac:dyDescent="0.35">
      <c r="A409" s="17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</row>
    <row r="410" spans="1:53" x14ac:dyDescent="0.35">
      <c r="A410" s="17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</row>
    <row r="411" spans="1:53" x14ac:dyDescent="0.35">
      <c r="A411" s="17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</row>
    <row r="412" spans="1:53" x14ac:dyDescent="0.35">
      <c r="A412" s="17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</row>
    <row r="413" spans="1:53" x14ac:dyDescent="0.35">
      <c r="A413" s="17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</row>
    <row r="414" spans="1:53" x14ac:dyDescent="0.35">
      <c r="A414" s="17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</row>
    <row r="415" spans="1:53" x14ac:dyDescent="0.35">
      <c r="A415" s="17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</row>
    <row r="416" spans="1:53" x14ac:dyDescent="0.35">
      <c r="A416" s="17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</row>
    <row r="417" spans="1:53" x14ac:dyDescent="0.35">
      <c r="A417" s="17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</row>
    <row r="418" spans="1:53" x14ac:dyDescent="0.35">
      <c r="A418" s="17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</row>
    <row r="419" spans="1:53" x14ac:dyDescent="0.35">
      <c r="A419" s="17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</row>
    <row r="420" spans="1:53" x14ac:dyDescent="0.35">
      <c r="A420" s="17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</row>
    <row r="421" spans="1:53" x14ac:dyDescent="0.35">
      <c r="A421" s="17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</row>
    <row r="422" spans="1:53" x14ac:dyDescent="0.35">
      <c r="A422" s="17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</row>
    <row r="423" spans="1:53" x14ac:dyDescent="0.35">
      <c r="A423" s="17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</row>
    <row r="424" spans="1:53" x14ac:dyDescent="0.35">
      <c r="A424" s="17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</row>
    <row r="425" spans="1:53" x14ac:dyDescent="0.35">
      <c r="A425" s="17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</row>
    <row r="426" spans="1:53" x14ac:dyDescent="0.35">
      <c r="A426" s="17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</row>
    <row r="427" spans="1:53" x14ac:dyDescent="0.35">
      <c r="A427" s="17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</row>
    <row r="428" spans="1:53" x14ac:dyDescent="0.35">
      <c r="A428" s="17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</row>
    <row r="429" spans="1:53" x14ac:dyDescent="0.35">
      <c r="A429" s="17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</row>
    <row r="430" spans="1:53" x14ac:dyDescent="0.35">
      <c r="A430" s="17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</row>
    <row r="431" spans="1:53" x14ac:dyDescent="0.35">
      <c r="A431" s="17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</row>
    <row r="432" spans="1:53" x14ac:dyDescent="0.35">
      <c r="A432" s="17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</row>
    <row r="433" spans="1:53" x14ac:dyDescent="0.35">
      <c r="A433" s="17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</row>
    <row r="434" spans="1:53" x14ac:dyDescent="0.35">
      <c r="A434" s="17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</row>
    <row r="435" spans="1:53" x14ac:dyDescent="0.35">
      <c r="A435" s="17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</row>
    <row r="436" spans="1:53" x14ac:dyDescent="0.35">
      <c r="A436" s="17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</row>
    <row r="437" spans="1:53" x14ac:dyDescent="0.35">
      <c r="A437" s="17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</row>
    <row r="438" spans="1:53" x14ac:dyDescent="0.35">
      <c r="A438" s="17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</row>
    <row r="439" spans="1:53" x14ac:dyDescent="0.35">
      <c r="A439" s="17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</row>
    <row r="440" spans="1:53" x14ac:dyDescent="0.35">
      <c r="A440" s="17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</row>
    <row r="441" spans="1:53" x14ac:dyDescent="0.35">
      <c r="A441" s="17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</row>
    <row r="442" spans="1:53" x14ac:dyDescent="0.35">
      <c r="A442" s="17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</row>
    <row r="443" spans="1:53" x14ac:dyDescent="0.35">
      <c r="A443" s="17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</row>
    <row r="444" spans="1:53" x14ac:dyDescent="0.35">
      <c r="A444" s="17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</row>
    <row r="445" spans="1:53" x14ac:dyDescent="0.35">
      <c r="A445" s="17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</row>
    <row r="446" spans="1:53" x14ac:dyDescent="0.35">
      <c r="A446" s="17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</row>
    <row r="447" spans="1:53" x14ac:dyDescent="0.35">
      <c r="A447" s="17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</row>
    <row r="448" spans="1:53" x14ac:dyDescent="0.35">
      <c r="A448" s="17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</row>
    <row r="449" spans="1:53" x14ac:dyDescent="0.35">
      <c r="A449" s="17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</row>
    <row r="450" spans="1:53" x14ac:dyDescent="0.35">
      <c r="A450" s="17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</row>
    <row r="451" spans="1:53" x14ac:dyDescent="0.35">
      <c r="A451" s="17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</row>
    <row r="452" spans="1:53" x14ac:dyDescent="0.35">
      <c r="A452" s="17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</row>
    <row r="453" spans="1:53" x14ac:dyDescent="0.35">
      <c r="A453" s="17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</row>
    <row r="454" spans="1:53" x14ac:dyDescent="0.35">
      <c r="A454" s="17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</row>
    <row r="455" spans="1:53" x14ac:dyDescent="0.35">
      <c r="A455" s="17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</row>
    <row r="456" spans="1:53" x14ac:dyDescent="0.35">
      <c r="A456" s="17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</row>
    <row r="457" spans="1:53" x14ac:dyDescent="0.35">
      <c r="A457" s="17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</row>
    <row r="458" spans="1:53" x14ac:dyDescent="0.35">
      <c r="A458" s="17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</row>
    <row r="459" spans="1:53" x14ac:dyDescent="0.35">
      <c r="A459" s="17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</row>
    <row r="460" spans="1:53" x14ac:dyDescent="0.35">
      <c r="A460" s="17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</row>
    <row r="461" spans="1:53" x14ac:dyDescent="0.35">
      <c r="A461" s="17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</row>
    <row r="462" spans="1:53" x14ac:dyDescent="0.35">
      <c r="A462" s="17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</row>
    <row r="463" spans="1:53" x14ac:dyDescent="0.35">
      <c r="A463" s="17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</row>
    <row r="464" spans="1:53" x14ac:dyDescent="0.35">
      <c r="A464" s="17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</row>
    <row r="465" spans="1:53" x14ac:dyDescent="0.35">
      <c r="A465" s="17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</row>
    <row r="466" spans="1:53" x14ac:dyDescent="0.35">
      <c r="A466" s="17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</row>
    <row r="467" spans="1:53" x14ac:dyDescent="0.35">
      <c r="A467" s="17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</row>
    <row r="468" spans="1:53" x14ac:dyDescent="0.35">
      <c r="A468" s="17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</row>
    <row r="469" spans="1:53" x14ac:dyDescent="0.35">
      <c r="A469" s="17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</row>
    <row r="470" spans="1:53" x14ac:dyDescent="0.35">
      <c r="A470" s="17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</row>
    <row r="471" spans="1:53" x14ac:dyDescent="0.35">
      <c r="A471" s="17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</row>
    <row r="472" spans="1:53" x14ac:dyDescent="0.35">
      <c r="A472" s="17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</row>
    <row r="473" spans="1:53" x14ac:dyDescent="0.35">
      <c r="A473" s="17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</row>
    <row r="474" spans="1:53" x14ac:dyDescent="0.35">
      <c r="A474" s="17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</row>
    <row r="475" spans="1:53" x14ac:dyDescent="0.35">
      <c r="A475" s="17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</row>
    <row r="476" spans="1:53" x14ac:dyDescent="0.35">
      <c r="A476" s="17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</row>
    <row r="477" spans="1:53" x14ac:dyDescent="0.35">
      <c r="A477" s="17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</row>
    <row r="478" spans="1:53" x14ac:dyDescent="0.35">
      <c r="A478" s="17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</row>
    <row r="479" spans="1:53" x14ac:dyDescent="0.35">
      <c r="A479" s="17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</row>
    <row r="480" spans="1:53" x14ac:dyDescent="0.35">
      <c r="A480" s="17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</row>
    <row r="481" spans="1:53" x14ac:dyDescent="0.35">
      <c r="A481" s="17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</row>
    <row r="482" spans="1:53" x14ac:dyDescent="0.35">
      <c r="A482" s="17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</row>
    <row r="483" spans="1:53" x14ac:dyDescent="0.35">
      <c r="A483" s="17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</row>
    <row r="484" spans="1:53" x14ac:dyDescent="0.35">
      <c r="A484" s="17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</row>
    <row r="485" spans="1:53" x14ac:dyDescent="0.35">
      <c r="A485" s="17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</row>
    <row r="486" spans="1:53" x14ac:dyDescent="0.35">
      <c r="A486" s="17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</row>
    <row r="487" spans="1:53" x14ac:dyDescent="0.35">
      <c r="A487" s="17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</row>
    <row r="488" spans="1:53" x14ac:dyDescent="0.35">
      <c r="A488" s="17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</row>
    <row r="489" spans="1:53" x14ac:dyDescent="0.35">
      <c r="A489" s="17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</row>
    <row r="490" spans="1:53" x14ac:dyDescent="0.35">
      <c r="A490" s="17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</row>
    <row r="491" spans="1:53" x14ac:dyDescent="0.35">
      <c r="A491" s="17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</row>
    <row r="492" spans="1:53" x14ac:dyDescent="0.35">
      <c r="A492" s="17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</row>
    <row r="493" spans="1:53" x14ac:dyDescent="0.35">
      <c r="A493" s="17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</row>
    <row r="494" spans="1:53" x14ac:dyDescent="0.35">
      <c r="A494" s="17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</row>
    <row r="495" spans="1:53" x14ac:dyDescent="0.35">
      <c r="A495" s="17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</row>
    <row r="496" spans="1:53" x14ac:dyDescent="0.35">
      <c r="A496" s="17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</row>
    <row r="497" spans="1:53" x14ac:dyDescent="0.35">
      <c r="A497" s="17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</row>
    <row r="498" spans="1:53" x14ac:dyDescent="0.35">
      <c r="A498" s="17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</row>
    <row r="499" spans="1:53" x14ac:dyDescent="0.35">
      <c r="A499" s="17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</row>
    <row r="500" spans="1:53" x14ac:dyDescent="0.35">
      <c r="A500" s="17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</row>
    <row r="501" spans="1:53" x14ac:dyDescent="0.35">
      <c r="A501" s="17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</row>
    <row r="502" spans="1:53" x14ac:dyDescent="0.35">
      <c r="A502" s="17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</row>
    <row r="503" spans="1:53" x14ac:dyDescent="0.35">
      <c r="A503" s="17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</row>
    <row r="504" spans="1:53" x14ac:dyDescent="0.35">
      <c r="A504" s="17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</row>
    <row r="505" spans="1:53" x14ac:dyDescent="0.35">
      <c r="A505" s="17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</row>
    <row r="506" spans="1:53" x14ac:dyDescent="0.35">
      <c r="A506" s="17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</row>
    <row r="507" spans="1:53" x14ac:dyDescent="0.35">
      <c r="A507" s="17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</row>
    <row r="508" spans="1:53" x14ac:dyDescent="0.35">
      <c r="A508" s="17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</row>
    <row r="509" spans="1:53" x14ac:dyDescent="0.35">
      <c r="A509" s="17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</row>
    <row r="510" spans="1:53" x14ac:dyDescent="0.35">
      <c r="A510" s="17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</row>
    <row r="511" spans="1:53" x14ac:dyDescent="0.35">
      <c r="A511" s="17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</row>
    <row r="512" spans="1:53" x14ac:dyDescent="0.35">
      <c r="A512" s="17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</row>
    <row r="513" spans="1:53" x14ac:dyDescent="0.35">
      <c r="A513" s="17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</row>
    <row r="514" spans="1:53" x14ac:dyDescent="0.35">
      <c r="A514" s="17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</row>
    <row r="515" spans="1:53" x14ac:dyDescent="0.35">
      <c r="A515" s="17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</row>
    <row r="516" spans="1:53" x14ac:dyDescent="0.35">
      <c r="A516" s="17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</row>
    <row r="517" spans="1:53" x14ac:dyDescent="0.35">
      <c r="A517" s="17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</row>
    <row r="518" spans="1:53" x14ac:dyDescent="0.35">
      <c r="A518" s="17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</row>
    <row r="519" spans="1:53" x14ac:dyDescent="0.35">
      <c r="A519" s="17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</row>
    <row r="520" spans="1:53" x14ac:dyDescent="0.35">
      <c r="A520" s="17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</row>
    <row r="521" spans="1:53" x14ac:dyDescent="0.35">
      <c r="A521" s="17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</row>
    <row r="522" spans="1:53" x14ac:dyDescent="0.35">
      <c r="A522" s="17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</row>
    <row r="523" spans="1:53" x14ac:dyDescent="0.35">
      <c r="A523" s="17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</row>
    <row r="524" spans="1:53" x14ac:dyDescent="0.35">
      <c r="A524" s="17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</row>
    <row r="525" spans="1:53" x14ac:dyDescent="0.35">
      <c r="A525" s="17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</row>
    <row r="526" spans="1:53" x14ac:dyDescent="0.35">
      <c r="A526" s="17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</row>
    <row r="527" spans="1:53" x14ac:dyDescent="0.35">
      <c r="A527" s="17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</row>
    <row r="528" spans="1:53" x14ac:dyDescent="0.35">
      <c r="A528" s="17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</row>
    <row r="529" spans="1:53" x14ac:dyDescent="0.35">
      <c r="A529" s="17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</row>
    <row r="530" spans="1:53" x14ac:dyDescent="0.35">
      <c r="A530" s="17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</row>
    <row r="531" spans="1:53" x14ac:dyDescent="0.35">
      <c r="A531" s="17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</row>
    <row r="532" spans="1:53" x14ac:dyDescent="0.35">
      <c r="A532" s="17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</row>
    <row r="533" spans="1:53" x14ac:dyDescent="0.35">
      <c r="A533" s="17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</row>
    <row r="534" spans="1:53" x14ac:dyDescent="0.35">
      <c r="A534" s="17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</row>
    <row r="535" spans="1:53" x14ac:dyDescent="0.35">
      <c r="A535" s="17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</row>
    <row r="536" spans="1:53" x14ac:dyDescent="0.35">
      <c r="A536" s="17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</row>
    <row r="537" spans="1:53" x14ac:dyDescent="0.35">
      <c r="A537" s="17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</row>
    <row r="538" spans="1:53" x14ac:dyDescent="0.35">
      <c r="A538" s="17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</row>
    <row r="539" spans="1:53" x14ac:dyDescent="0.35">
      <c r="A539" s="17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</row>
    <row r="540" spans="1:53" x14ac:dyDescent="0.35">
      <c r="A540" s="17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</row>
    <row r="541" spans="1:53" x14ac:dyDescent="0.35">
      <c r="A541" s="17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</row>
    <row r="542" spans="1:53" x14ac:dyDescent="0.35">
      <c r="A542" s="17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</row>
    <row r="543" spans="1:53" x14ac:dyDescent="0.35">
      <c r="A543" s="17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</row>
    <row r="544" spans="1:53" x14ac:dyDescent="0.35">
      <c r="A544" s="17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</row>
    <row r="545" spans="1:53" x14ac:dyDescent="0.35">
      <c r="A545" s="17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</row>
    <row r="546" spans="1:53" x14ac:dyDescent="0.35">
      <c r="A546" s="17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</row>
    <row r="547" spans="1:53" x14ac:dyDescent="0.35">
      <c r="A547" s="17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</row>
    <row r="548" spans="1:53" x14ac:dyDescent="0.35">
      <c r="A548" s="17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</row>
    <row r="549" spans="1:53" x14ac:dyDescent="0.35">
      <c r="A549" s="17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</row>
    <row r="550" spans="1:53" x14ac:dyDescent="0.35">
      <c r="A550" s="17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</row>
    <row r="551" spans="1:53" x14ac:dyDescent="0.35">
      <c r="A551" s="17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</row>
    <row r="552" spans="1:53" x14ac:dyDescent="0.35">
      <c r="A552" s="17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</row>
    <row r="553" spans="1:53" x14ac:dyDescent="0.35">
      <c r="A553" s="17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</row>
    <row r="554" spans="1:53" x14ac:dyDescent="0.35">
      <c r="A554" s="17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</row>
    <row r="555" spans="1:53" x14ac:dyDescent="0.35">
      <c r="A555" s="17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</row>
    <row r="556" spans="1:53" x14ac:dyDescent="0.35">
      <c r="A556" s="17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</row>
    <row r="557" spans="1:53" x14ac:dyDescent="0.35">
      <c r="A557" s="17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</row>
    <row r="558" spans="1:53" x14ac:dyDescent="0.35">
      <c r="A558" s="17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</row>
    <row r="559" spans="1:53" x14ac:dyDescent="0.35">
      <c r="A559" s="17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</row>
    <row r="560" spans="1:53" x14ac:dyDescent="0.35">
      <c r="A560" s="17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</row>
    <row r="561" spans="1:53" x14ac:dyDescent="0.35">
      <c r="A561" s="17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</row>
    <row r="562" spans="1:53" x14ac:dyDescent="0.35">
      <c r="A562" s="17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</row>
    <row r="563" spans="1:53" x14ac:dyDescent="0.35">
      <c r="A563" s="17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</row>
    <row r="564" spans="1:53" x14ac:dyDescent="0.35">
      <c r="A564" s="17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</row>
    <row r="565" spans="1:53" x14ac:dyDescent="0.35">
      <c r="A565" s="17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</row>
    <row r="566" spans="1:53" x14ac:dyDescent="0.35">
      <c r="A566" s="17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</row>
    <row r="567" spans="1:53" x14ac:dyDescent="0.35">
      <c r="A567" s="17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</row>
    <row r="568" spans="1:53" x14ac:dyDescent="0.35">
      <c r="A568" s="17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</row>
    <row r="569" spans="1:53" x14ac:dyDescent="0.35">
      <c r="A569" s="17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</row>
    <row r="570" spans="1:53" x14ac:dyDescent="0.35">
      <c r="A570" s="17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</row>
    <row r="571" spans="1:53" x14ac:dyDescent="0.35">
      <c r="A571" s="17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</row>
    <row r="572" spans="1:53" x14ac:dyDescent="0.35">
      <c r="A572" s="17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</row>
    <row r="573" spans="1:53" x14ac:dyDescent="0.35">
      <c r="A573" s="17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</row>
    <row r="574" spans="1:53" x14ac:dyDescent="0.35">
      <c r="A574" s="17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</row>
    <row r="575" spans="1:53" x14ac:dyDescent="0.35">
      <c r="A575" s="17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</row>
    <row r="576" spans="1:53" x14ac:dyDescent="0.35">
      <c r="A576" s="17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</row>
    <row r="577" spans="1:53" x14ac:dyDescent="0.35">
      <c r="A577" s="17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</row>
    <row r="578" spans="1:53" x14ac:dyDescent="0.35">
      <c r="A578" s="17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</row>
    <row r="579" spans="1:53" x14ac:dyDescent="0.35">
      <c r="A579" s="17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</row>
    <row r="580" spans="1:53" x14ac:dyDescent="0.35">
      <c r="A580" s="17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</row>
    <row r="581" spans="1:53" x14ac:dyDescent="0.35">
      <c r="A581" s="17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</row>
    <row r="582" spans="1:53" x14ac:dyDescent="0.35">
      <c r="A582" s="17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</row>
    <row r="583" spans="1:53" x14ac:dyDescent="0.35">
      <c r="A583" s="17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</row>
    <row r="584" spans="1:53" x14ac:dyDescent="0.35">
      <c r="A584" s="17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</row>
    <row r="585" spans="1:53" x14ac:dyDescent="0.35">
      <c r="A585" s="17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</row>
    <row r="586" spans="1:53" x14ac:dyDescent="0.35">
      <c r="A586" s="17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</row>
    <row r="587" spans="1:53" x14ac:dyDescent="0.35">
      <c r="A587" s="17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</row>
    <row r="588" spans="1:53" x14ac:dyDescent="0.35">
      <c r="A588" s="17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</row>
    <row r="589" spans="1:53" x14ac:dyDescent="0.35">
      <c r="A589" s="17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</row>
    <row r="590" spans="1:53" x14ac:dyDescent="0.35">
      <c r="A590" s="17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</row>
    <row r="591" spans="1:53" x14ac:dyDescent="0.35">
      <c r="A591" s="17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</row>
    <row r="592" spans="1:53" x14ac:dyDescent="0.35">
      <c r="A592" s="17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</row>
    <row r="593" spans="1:53" x14ac:dyDescent="0.35">
      <c r="A593" s="17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</row>
    <row r="594" spans="1:53" x14ac:dyDescent="0.35">
      <c r="A594" s="17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</row>
    <row r="595" spans="1:53" x14ac:dyDescent="0.35">
      <c r="A595" s="17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</row>
    <row r="596" spans="1:53" x14ac:dyDescent="0.35">
      <c r="A596" s="17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</row>
    <row r="597" spans="1:53" x14ac:dyDescent="0.35">
      <c r="A597" s="17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</row>
    <row r="598" spans="1:53" x14ac:dyDescent="0.35">
      <c r="A598" s="17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</row>
    <row r="599" spans="1:53" x14ac:dyDescent="0.35">
      <c r="A599" s="17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</row>
    <row r="600" spans="1:53" x14ac:dyDescent="0.35">
      <c r="A600" s="17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</row>
    <row r="601" spans="1:53" x14ac:dyDescent="0.35">
      <c r="A601" s="17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</row>
    <row r="602" spans="1:53" x14ac:dyDescent="0.35">
      <c r="A602" s="17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</row>
    <row r="603" spans="1:53" x14ac:dyDescent="0.35">
      <c r="A603" s="17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</row>
    <row r="604" spans="1:53" x14ac:dyDescent="0.35">
      <c r="A604" s="17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</row>
    <row r="605" spans="1:53" x14ac:dyDescent="0.35">
      <c r="A605" s="17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</row>
    <row r="606" spans="1:53" x14ac:dyDescent="0.35">
      <c r="A606" s="17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</row>
    <row r="607" spans="1:53" x14ac:dyDescent="0.35">
      <c r="A607" s="17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</row>
    <row r="608" spans="1:53" x14ac:dyDescent="0.35">
      <c r="A608" s="17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</row>
    <row r="609" spans="1:53" x14ac:dyDescent="0.35">
      <c r="A609" s="17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</row>
    <row r="610" spans="1:53" x14ac:dyDescent="0.35">
      <c r="A610" s="17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</row>
    <row r="611" spans="1:53" x14ac:dyDescent="0.35">
      <c r="A611" s="17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</row>
    <row r="612" spans="1:53" x14ac:dyDescent="0.35">
      <c r="A612" s="17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</row>
    <row r="613" spans="1:53" x14ac:dyDescent="0.35">
      <c r="A613" s="17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</row>
    <row r="614" spans="1:53" x14ac:dyDescent="0.35">
      <c r="A614" s="17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</row>
    <row r="615" spans="1:53" x14ac:dyDescent="0.35">
      <c r="A615" s="17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</row>
    <row r="616" spans="1:53" x14ac:dyDescent="0.35">
      <c r="A616" s="17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</row>
    <row r="617" spans="1:53" x14ac:dyDescent="0.35">
      <c r="A617" s="17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</row>
    <row r="618" spans="1:53" x14ac:dyDescent="0.35">
      <c r="A618" s="17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</row>
    <row r="619" spans="1:53" x14ac:dyDescent="0.35">
      <c r="A619" s="17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</row>
    <row r="620" spans="1:53" x14ac:dyDescent="0.35">
      <c r="A620" s="17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</row>
    <row r="621" spans="1:53" x14ac:dyDescent="0.35">
      <c r="A621" s="17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</row>
    <row r="622" spans="1:53" x14ac:dyDescent="0.35">
      <c r="A622" s="17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</row>
    <row r="623" spans="1:53" x14ac:dyDescent="0.35">
      <c r="A623" s="17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</row>
    <row r="624" spans="1:53" x14ac:dyDescent="0.35">
      <c r="A624" s="17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</row>
    <row r="625" spans="1:53" x14ac:dyDescent="0.35">
      <c r="A625" s="17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</row>
    <row r="626" spans="1:53" x14ac:dyDescent="0.35">
      <c r="A626" s="17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</row>
    <row r="627" spans="1:53" x14ac:dyDescent="0.35">
      <c r="A627" s="17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</row>
    <row r="628" spans="1:53" x14ac:dyDescent="0.35">
      <c r="A628" s="17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</row>
    <row r="629" spans="1:53" x14ac:dyDescent="0.35">
      <c r="A629" s="17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</row>
    <row r="630" spans="1:53" x14ac:dyDescent="0.35">
      <c r="A630" s="17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</row>
    <row r="631" spans="1:53" x14ac:dyDescent="0.35">
      <c r="A631" s="17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</row>
    <row r="632" spans="1:53" x14ac:dyDescent="0.35">
      <c r="A632" s="17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</row>
    <row r="633" spans="1:53" x14ac:dyDescent="0.35">
      <c r="A633" s="17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</row>
    <row r="634" spans="1:53" x14ac:dyDescent="0.35">
      <c r="A634" s="17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</row>
    <row r="635" spans="1:53" x14ac:dyDescent="0.35">
      <c r="A635" s="17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</row>
    <row r="636" spans="1:53" x14ac:dyDescent="0.35">
      <c r="A636" s="17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</row>
    <row r="637" spans="1:53" x14ac:dyDescent="0.35">
      <c r="A637" s="17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</row>
    <row r="638" spans="1:53" x14ac:dyDescent="0.35">
      <c r="A638" s="17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</row>
    <row r="639" spans="1:53" x14ac:dyDescent="0.35">
      <c r="A639" s="17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</row>
    <row r="640" spans="1:53" x14ac:dyDescent="0.35">
      <c r="A640" s="17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</row>
    <row r="641" spans="1:53" x14ac:dyDescent="0.35">
      <c r="A641" s="17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</row>
    <row r="642" spans="1:53" x14ac:dyDescent="0.35">
      <c r="A642" s="17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</row>
    <row r="643" spans="1:53" x14ac:dyDescent="0.35">
      <c r="A643" s="17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</row>
    <row r="644" spans="1:53" x14ac:dyDescent="0.35">
      <c r="A644" s="17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</row>
    <row r="645" spans="1:53" x14ac:dyDescent="0.35">
      <c r="A645" s="17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</row>
    <row r="646" spans="1:53" x14ac:dyDescent="0.35">
      <c r="A646" s="17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</row>
    <row r="647" spans="1:53" x14ac:dyDescent="0.35">
      <c r="A647" s="17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</row>
    <row r="648" spans="1:53" x14ac:dyDescent="0.35">
      <c r="A648" s="17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</row>
    <row r="649" spans="1:53" x14ac:dyDescent="0.35">
      <c r="A649" s="17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</row>
    <row r="650" spans="1:53" x14ac:dyDescent="0.35">
      <c r="A650" s="17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</row>
    <row r="651" spans="1:53" x14ac:dyDescent="0.35">
      <c r="A651" s="17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</row>
    <row r="652" spans="1:53" x14ac:dyDescent="0.35">
      <c r="A652" s="17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</row>
    <row r="653" spans="1:53" x14ac:dyDescent="0.35">
      <c r="A653" s="17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</row>
    <row r="654" spans="1:53" x14ac:dyDescent="0.35">
      <c r="A654" s="17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</row>
    <row r="655" spans="1:53" x14ac:dyDescent="0.35">
      <c r="A655" s="17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</row>
    <row r="656" spans="1:53" x14ac:dyDescent="0.35">
      <c r="A656" s="17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</row>
    <row r="657" spans="1:53" x14ac:dyDescent="0.35">
      <c r="A657" s="17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</row>
    <row r="658" spans="1:53" x14ac:dyDescent="0.35">
      <c r="A658" s="17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</row>
    <row r="659" spans="1:53" x14ac:dyDescent="0.35">
      <c r="A659" s="17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</row>
    <row r="660" spans="1:53" x14ac:dyDescent="0.35">
      <c r="A660" s="17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</row>
    <row r="661" spans="1:53" x14ac:dyDescent="0.35">
      <c r="A661" s="17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</row>
    <row r="662" spans="1:53" x14ac:dyDescent="0.35">
      <c r="A662" s="17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</row>
    <row r="663" spans="1:53" x14ac:dyDescent="0.35">
      <c r="A663" s="17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</row>
    <row r="664" spans="1:53" x14ac:dyDescent="0.35">
      <c r="A664" s="17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</row>
    <row r="665" spans="1:53" x14ac:dyDescent="0.35">
      <c r="A665" s="17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</row>
    <row r="666" spans="1:53" x14ac:dyDescent="0.35">
      <c r="A666" s="17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</row>
    <row r="667" spans="1:53" x14ac:dyDescent="0.35">
      <c r="A667" s="17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</row>
    <row r="668" spans="1:53" x14ac:dyDescent="0.35">
      <c r="A668" s="17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</row>
    <row r="669" spans="1:53" x14ac:dyDescent="0.35">
      <c r="A669" s="17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</row>
    <row r="670" spans="1:53" x14ac:dyDescent="0.35">
      <c r="A670" s="17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</row>
    <row r="671" spans="1:53" x14ac:dyDescent="0.35">
      <c r="A671" s="17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</row>
    <row r="672" spans="1:53" x14ac:dyDescent="0.35">
      <c r="A672" s="17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</row>
    <row r="673" spans="1:53" x14ac:dyDescent="0.35">
      <c r="A673" s="17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</row>
    <row r="674" spans="1:53" x14ac:dyDescent="0.35">
      <c r="A674" s="17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</row>
    <row r="675" spans="1:53" x14ac:dyDescent="0.35">
      <c r="A675" s="17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</row>
    <row r="676" spans="1:53" x14ac:dyDescent="0.35">
      <c r="A676" s="17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</row>
    <row r="677" spans="1:53" x14ac:dyDescent="0.35">
      <c r="A677" s="17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</row>
    <row r="678" spans="1:53" x14ac:dyDescent="0.35">
      <c r="A678" s="17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</row>
    <row r="679" spans="1:53" x14ac:dyDescent="0.35">
      <c r="A679" s="17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</row>
    <row r="680" spans="1:53" x14ac:dyDescent="0.35">
      <c r="A680" s="17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</row>
    <row r="681" spans="1:53" x14ac:dyDescent="0.35">
      <c r="A681" s="17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</row>
    <row r="682" spans="1:53" x14ac:dyDescent="0.35">
      <c r="A682" s="17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</row>
    <row r="683" spans="1:53" x14ac:dyDescent="0.35">
      <c r="A683" s="17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</row>
    <row r="684" spans="1:53" x14ac:dyDescent="0.35">
      <c r="A684" s="17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</row>
    <row r="685" spans="1:53" x14ac:dyDescent="0.35">
      <c r="A685" s="17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</row>
    <row r="686" spans="1:53" x14ac:dyDescent="0.35">
      <c r="A686" s="17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</row>
    <row r="687" spans="1:53" x14ac:dyDescent="0.35">
      <c r="A687" s="17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</row>
    <row r="688" spans="1:53" x14ac:dyDescent="0.35">
      <c r="A688" s="17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</row>
    <row r="689" spans="1:53" x14ac:dyDescent="0.35">
      <c r="A689" s="17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</row>
    <row r="690" spans="1:53" x14ac:dyDescent="0.35">
      <c r="A690" s="17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</row>
    <row r="691" spans="1:53" x14ac:dyDescent="0.35">
      <c r="A691" s="17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</row>
    <row r="692" spans="1:53" x14ac:dyDescent="0.35">
      <c r="A692" s="17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</row>
    <row r="693" spans="1:53" x14ac:dyDescent="0.35">
      <c r="A693" s="17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</row>
    <row r="694" spans="1:53" x14ac:dyDescent="0.35">
      <c r="A694" s="17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</row>
    <row r="695" spans="1:53" x14ac:dyDescent="0.35">
      <c r="A695" s="17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</row>
    <row r="696" spans="1:53" x14ac:dyDescent="0.35">
      <c r="A696" s="17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</row>
    <row r="697" spans="1:53" x14ac:dyDescent="0.35">
      <c r="A697" s="17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</row>
    <row r="698" spans="1:53" x14ac:dyDescent="0.35">
      <c r="A698" s="17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</row>
    <row r="699" spans="1:53" x14ac:dyDescent="0.35">
      <c r="A699" s="17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</row>
    <row r="700" spans="1:53" x14ac:dyDescent="0.35">
      <c r="A700" s="17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</row>
    <row r="701" spans="1:53" x14ac:dyDescent="0.35">
      <c r="A701" s="17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</row>
    <row r="702" spans="1:53" x14ac:dyDescent="0.35">
      <c r="A702" s="17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</row>
    <row r="703" spans="1:53" x14ac:dyDescent="0.35">
      <c r="A703" s="17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</row>
    <row r="704" spans="1:53" x14ac:dyDescent="0.35">
      <c r="A704" s="17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</row>
    <row r="705" spans="1:53" x14ac:dyDescent="0.35">
      <c r="A705" s="17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</row>
    <row r="706" spans="1:53" x14ac:dyDescent="0.35">
      <c r="A706" s="17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</row>
    <row r="707" spans="1:53" x14ac:dyDescent="0.35">
      <c r="A707" s="17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</row>
    <row r="708" spans="1:53" x14ac:dyDescent="0.35">
      <c r="A708" s="17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</row>
    <row r="709" spans="1:53" x14ac:dyDescent="0.35">
      <c r="A709" s="17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</row>
    <row r="710" spans="1:53" x14ac:dyDescent="0.35">
      <c r="A710" s="17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</row>
    <row r="711" spans="1:53" x14ac:dyDescent="0.35">
      <c r="A711" s="17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</row>
    <row r="712" spans="1:53" x14ac:dyDescent="0.35">
      <c r="A712" s="17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</row>
    <row r="713" spans="1:53" x14ac:dyDescent="0.35">
      <c r="A713" s="17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</row>
    <row r="714" spans="1:53" x14ac:dyDescent="0.35">
      <c r="A714" s="17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</row>
    <row r="715" spans="1:53" x14ac:dyDescent="0.35">
      <c r="A715" s="17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</row>
    <row r="716" spans="1:53" x14ac:dyDescent="0.35">
      <c r="A716" s="17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</row>
    <row r="717" spans="1:53" x14ac:dyDescent="0.35">
      <c r="A717" s="17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</row>
    <row r="718" spans="1:53" x14ac:dyDescent="0.35">
      <c r="A718" s="17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</row>
    <row r="719" spans="1:53" x14ac:dyDescent="0.35">
      <c r="A719" s="17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</row>
    <row r="720" spans="1:53" x14ac:dyDescent="0.35">
      <c r="A720" s="17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</row>
    <row r="721" spans="1:53" x14ac:dyDescent="0.35">
      <c r="A721" s="17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</row>
    <row r="722" spans="1:53" x14ac:dyDescent="0.35">
      <c r="A722" s="17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</row>
    <row r="723" spans="1:53" x14ac:dyDescent="0.35">
      <c r="A723" s="17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</row>
    <row r="724" spans="1:53" x14ac:dyDescent="0.35">
      <c r="A724" s="17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</row>
    <row r="725" spans="1:53" x14ac:dyDescent="0.35">
      <c r="A725" s="17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</row>
    <row r="726" spans="1:53" x14ac:dyDescent="0.35">
      <c r="A726" s="17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</row>
    <row r="727" spans="1:53" x14ac:dyDescent="0.35">
      <c r="A727" s="17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</row>
    <row r="728" spans="1:53" x14ac:dyDescent="0.35">
      <c r="A728" s="17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</row>
    <row r="729" spans="1:53" x14ac:dyDescent="0.35">
      <c r="A729" s="17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</row>
    <row r="730" spans="1:53" x14ac:dyDescent="0.35">
      <c r="A730" s="17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</row>
    <row r="731" spans="1:53" x14ac:dyDescent="0.35">
      <c r="A731" s="17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</row>
    <row r="732" spans="1:53" x14ac:dyDescent="0.35">
      <c r="A732" s="17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</row>
    <row r="733" spans="1:53" x14ac:dyDescent="0.35">
      <c r="A733" s="17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</row>
    <row r="734" spans="1:53" x14ac:dyDescent="0.35">
      <c r="A734" s="17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</row>
    <row r="735" spans="1:53" x14ac:dyDescent="0.35">
      <c r="A735" s="17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</row>
    <row r="736" spans="1:53" x14ac:dyDescent="0.35">
      <c r="A736" s="17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</row>
    <row r="737" spans="1:53" x14ac:dyDescent="0.35">
      <c r="A737" s="17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</row>
    <row r="738" spans="1:53" x14ac:dyDescent="0.35">
      <c r="A738" s="17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</row>
    <row r="739" spans="1:53" x14ac:dyDescent="0.35">
      <c r="A739" s="17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</row>
    <row r="740" spans="1:53" x14ac:dyDescent="0.35">
      <c r="A740" s="17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</row>
    <row r="741" spans="1:53" x14ac:dyDescent="0.35">
      <c r="A741" s="17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</row>
    <row r="742" spans="1:53" x14ac:dyDescent="0.35">
      <c r="A742" s="17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</row>
    <row r="743" spans="1:53" x14ac:dyDescent="0.35">
      <c r="A743" s="17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</row>
    <row r="744" spans="1:53" x14ac:dyDescent="0.35">
      <c r="A744" s="17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</row>
    <row r="745" spans="1:53" x14ac:dyDescent="0.35">
      <c r="A745" s="17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</row>
    <row r="746" spans="1:53" x14ac:dyDescent="0.35">
      <c r="A746" s="17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</row>
    <row r="747" spans="1:53" x14ac:dyDescent="0.35">
      <c r="A747" s="17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</row>
    <row r="748" spans="1:53" x14ac:dyDescent="0.35">
      <c r="A748" s="17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</row>
    <row r="749" spans="1:53" x14ac:dyDescent="0.35">
      <c r="A749" s="17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</row>
    <row r="750" spans="1:53" x14ac:dyDescent="0.35">
      <c r="A750" s="17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</row>
    <row r="751" spans="1:53" x14ac:dyDescent="0.35">
      <c r="A751" s="17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</row>
    <row r="752" spans="1:53" x14ac:dyDescent="0.35">
      <c r="A752" s="17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</row>
    <row r="753" spans="1:53" x14ac:dyDescent="0.35">
      <c r="A753" s="17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</row>
    <row r="754" spans="1:53" x14ac:dyDescent="0.35">
      <c r="A754" s="17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</row>
    <row r="755" spans="1:53" x14ac:dyDescent="0.35">
      <c r="A755" s="17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</row>
    <row r="756" spans="1:53" x14ac:dyDescent="0.35">
      <c r="A756" s="17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</row>
    <row r="757" spans="1:53" x14ac:dyDescent="0.35">
      <c r="A757" s="17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</row>
    <row r="758" spans="1:53" x14ac:dyDescent="0.35">
      <c r="A758" s="17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</row>
    <row r="759" spans="1:53" x14ac:dyDescent="0.35">
      <c r="A759" s="17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</row>
    <row r="760" spans="1:53" x14ac:dyDescent="0.35">
      <c r="A760" s="17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</row>
    <row r="761" spans="1:53" x14ac:dyDescent="0.35">
      <c r="A761" s="17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</row>
    <row r="762" spans="1:53" x14ac:dyDescent="0.35">
      <c r="A762" s="17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</row>
    <row r="763" spans="1:53" x14ac:dyDescent="0.35">
      <c r="A763" s="17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</row>
    <row r="764" spans="1:53" x14ac:dyDescent="0.35">
      <c r="A764" s="17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</row>
    <row r="765" spans="1:53" x14ac:dyDescent="0.35">
      <c r="A765" s="17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</row>
    <row r="766" spans="1:53" x14ac:dyDescent="0.35">
      <c r="A766" s="17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</row>
    <row r="767" spans="1:53" x14ac:dyDescent="0.35">
      <c r="A767" s="17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</row>
    <row r="768" spans="1:53" x14ac:dyDescent="0.35">
      <c r="A768" s="17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</row>
    <row r="769" spans="1:53" x14ac:dyDescent="0.35">
      <c r="A769" s="17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</row>
    <row r="770" spans="1:53" x14ac:dyDescent="0.35">
      <c r="A770" s="17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</row>
    <row r="771" spans="1:53" x14ac:dyDescent="0.35">
      <c r="A771" s="17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</row>
    <row r="772" spans="1:53" x14ac:dyDescent="0.35">
      <c r="A772" s="17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</row>
    <row r="773" spans="1:53" x14ac:dyDescent="0.35">
      <c r="A773" s="17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</row>
    <row r="774" spans="1:53" x14ac:dyDescent="0.35">
      <c r="A774" s="17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</row>
    <row r="775" spans="1:53" x14ac:dyDescent="0.35">
      <c r="A775" s="17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</row>
    <row r="776" spans="1:53" x14ac:dyDescent="0.35">
      <c r="A776" s="17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</row>
    <row r="777" spans="1:53" x14ac:dyDescent="0.35">
      <c r="A777" s="17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</row>
    <row r="778" spans="1:53" x14ac:dyDescent="0.35">
      <c r="A778" s="17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</row>
    <row r="779" spans="1:53" x14ac:dyDescent="0.35">
      <c r="A779" s="17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</row>
    <row r="780" spans="1:53" x14ac:dyDescent="0.35">
      <c r="A780" s="17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</row>
    <row r="781" spans="1:53" x14ac:dyDescent="0.35">
      <c r="A781" s="17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</row>
    <row r="782" spans="1:53" x14ac:dyDescent="0.35">
      <c r="A782" s="17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</row>
    <row r="783" spans="1:53" x14ac:dyDescent="0.35">
      <c r="A783" s="17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</row>
    <row r="784" spans="1:53" x14ac:dyDescent="0.35">
      <c r="A784" s="17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</row>
    <row r="785" spans="1:53" x14ac:dyDescent="0.35">
      <c r="A785" s="17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</row>
    <row r="786" spans="1:53" x14ac:dyDescent="0.35">
      <c r="A786" s="17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</row>
    <row r="787" spans="1:53" x14ac:dyDescent="0.35">
      <c r="A787" s="17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</row>
    <row r="788" spans="1:53" x14ac:dyDescent="0.35">
      <c r="A788" s="17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</row>
    <row r="789" spans="1:53" x14ac:dyDescent="0.35">
      <c r="A789" s="17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</row>
    <row r="790" spans="1:53" x14ac:dyDescent="0.35">
      <c r="A790" s="17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</row>
    <row r="791" spans="1:53" x14ac:dyDescent="0.35">
      <c r="A791" s="17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</row>
    <row r="792" spans="1:53" x14ac:dyDescent="0.35">
      <c r="A792" s="17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</row>
    <row r="793" spans="1:53" x14ac:dyDescent="0.35">
      <c r="A793" s="17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</row>
    <row r="794" spans="1:53" x14ac:dyDescent="0.35">
      <c r="A794" s="17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</row>
    <row r="795" spans="1:53" x14ac:dyDescent="0.35">
      <c r="A795" s="17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</row>
    <row r="796" spans="1:53" x14ac:dyDescent="0.35">
      <c r="A796" s="17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</row>
    <row r="797" spans="1:53" x14ac:dyDescent="0.35">
      <c r="A797" s="17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</row>
    <row r="798" spans="1:53" x14ac:dyDescent="0.35">
      <c r="A798" s="17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</row>
    <row r="799" spans="1:53" x14ac:dyDescent="0.35">
      <c r="A799" s="17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</row>
    <row r="800" spans="1:53" x14ac:dyDescent="0.35">
      <c r="A800" s="17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</row>
    <row r="801" spans="1:53" x14ac:dyDescent="0.35">
      <c r="A801" s="17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</row>
    <row r="802" spans="1:53" x14ac:dyDescent="0.35">
      <c r="A802" s="17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</row>
    <row r="803" spans="1:53" x14ac:dyDescent="0.35">
      <c r="A803" s="17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</row>
    <row r="804" spans="1:53" x14ac:dyDescent="0.35">
      <c r="A804" s="17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</row>
    <row r="805" spans="1:53" x14ac:dyDescent="0.35">
      <c r="A805" s="17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</row>
    <row r="806" spans="1:53" x14ac:dyDescent="0.35">
      <c r="A806" s="17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</row>
    <row r="807" spans="1:53" x14ac:dyDescent="0.35">
      <c r="A807" s="17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</row>
    <row r="808" spans="1:53" x14ac:dyDescent="0.35">
      <c r="A808" s="17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</row>
    <row r="809" spans="1:53" x14ac:dyDescent="0.35">
      <c r="A809" s="17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</row>
    <row r="810" spans="1:53" x14ac:dyDescent="0.35">
      <c r="A810" s="17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</row>
    <row r="811" spans="1:53" x14ac:dyDescent="0.35">
      <c r="A811" s="17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</row>
    <row r="812" spans="1:53" x14ac:dyDescent="0.35">
      <c r="A812" s="17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</row>
    <row r="813" spans="1:53" x14ac:dyDescent="0.35">
      <c r="A813" s="17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</row>
    <row r="814" spans="1:53" x14ac:dyDescent="0.35">
      <c r="A814" s="17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</row>
    <row r="815" spans="1:53" x14ac:dyDescent="0.35">
      <c r="A815" s="17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</row>
    <row r="816" spans="1:53" x14ac:dyDescent="0.35">
      <c r="A816" s="17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</row>
    <row r="817" spans="1:53" x14ac:dyDescent="0.35">
      <c r="A817" s="17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</row>
    <row r="818" spans="1:53" x14ac:dyDescent="0.35">
      <c r="A818" s="17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</row>
    <row r="819" spans="1:53" x14ac:dyDescent="0.35">
      <c r="A819" s="17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</row>
    <row r="820" spans="1:53" x14ac:dyDescent="0.35">
      <c r="A820" s="17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</row>
    <row r="821" spans="1:53" x14ac:dyDescent="0.35">
      <c r="A821" s="17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</row>
    <row r="822" spans="1:53" x14ac:dyDescent="0.35">
      <c r="A822" s="17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</row>
    <row r="823" spans="1:53" x14ac:dyDescent="0.35">
      <c r="A823" s="17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</row>
    <row r="824" spans="1:53" x14ac:dyDescent="0.35">
      <c r="A824" s="17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</row>
    <row r="825" spans="1:53" x14ac:dyDescent="0.35">
      <c r="A825" s="17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</row>
    <row r="826" spans="1:53" x14ac:dyDescent="0.35">
      <c r="A826" s="17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</row>
    <row r="827" spans="1:53" x14ac:dyDescent="0.35">
      <c r="A827" s="17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</row>
    <row r="828" spans="1:53" x14ac:dyDescent="0.35">
      <c r="A828" s="17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</row>
    <row r="829" spans="1:53" x14ac:dyDescent="0.35">
      <c r="A829" s="17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</row>
    <row r="830" spans="1:53" x14ac:dyDescent="0.35">
      <c r="A830" s="17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</row>
    <row r="831" spans="1:53" x14ac:dyDescent="0.35">
      <c r="A831" s="17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</row>
    <row r="832" spans="1:53" x14ac:dyDescent="0.35">
      <c r="A832" s="17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</row>
    <row r="833" spans="1:53" x14ac:dyDescent="0.35">
      <c r="A833" s="17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</row>
    <row r="834" spans="1:53" x14ac:dyDescent="0.35">
      <c r="A834" s="17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</row>
    <row r="835" spans="1:53" x14ac:dyDescent="0.35">
      <c r="A835" s="17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</row>
    <row r="836" spans="1:53" x14ac:dyDescent="0.35">
      <c r="A836" s="17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</row>
    <row r="837" spans="1:53" x14ac:dyDescent="0.35">
      <c r="A837" s="17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</row>
    <row r="838" spans="1:53" x14ac:dyDescent="0.35">
      <c r="A838" s="17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</row>
    <row r="839" spans="1:53" x14ac:dyDescent="0.35">
      <c r="A839" s="17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</row>
    <row r="840" spans="1:53" x14ac:dyDescent="0.35">
      <c r="A840" s="17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</row>
    <row r="841" spans="1:53" x14ac:dyDescent="0.35">
      <c r="A841" s="17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</row>
    <row r="842" spans="1:53" x14ac:dyDescent="0.35">
      <c r="A842" s="17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</row>
    <row r="843" spans="1:53" x14ac:dyDescent="0.35">
      <c r="A843" s="17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</row>
    <row r="844" spans="1:53" x14ac:dyDescent="0.35">
      <c r="A844" s="17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</row>
    <row r="845" spans="1:53" x14ac:dyDescent="0.35">
      <c r="A845" s="17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</row>
    <row r="846" spans="1:53" x14ac:dyDescent="0.35">
      <c r="A846" s="17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</row>
    <row r="847" spans="1:53" x14ac:dyDescent="0.35">
      <c r="A847" s="17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</row>
    <row r="848" spans="1:53" x14ac:dyDescent="0.35">
      <c r="A848" s="17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</row>
    <row r="849" spans="1:53" x14ac:dyDescent="0.35">
      <c r="A849" s="17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</row>
    <row r="850" spans="1:53" x14ac:dyDescent="0.35">
      <c r="A850" s="17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</row>
    <row r="851" spans="1:53" x14ac:dyDescent="0.35">
      <c r="A851" s="17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</row>
    <row r="852" spans="1:53" x14ac:dyDescent="0.35">
      <c r="A852" s="17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</row>
    <row r="853" spans="1:53" x14ac:dyDescent="0.35">
      <c r="A853" s="17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</row>
    <row r="854" spans="1:53" x14ac:dyDescent="0.35">
      <c r="A854" s="17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</row>
    <row r="855" spans="1:53" x14ac:dyDescent="0.35">
      <c r="A855" s="17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</row>
    <row r="856" spans="1:53" x14ac:dyDescent="0.35">
      <c r="A856" s="17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</row>
    <row r="857" spans="1:53" x14ac:dyDescent="0.35">
      <c r="A857" s="17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</row>
    <row r="858" spans="1:53" x14ac:dyDescent="0.35">
      <c r="A858" s="17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</row>
    <row r="859" spans="1:53" x14ac:dyDescent="0.35">
      <c r="A859" s="17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</row>
    <row r="860" spans="1:53" x14ac:dyDescent="0.35">
      <c r="A860" s="17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</row>
    <row r="861" spans="1:53" x14ac:dyDescent="0.35">
      <c r="A861" s="17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</row>
    <row r="862" spans="1:53" x14ac:dyDescent="0.35">
      <c r="A862" s="17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</row>
    <row r="863" spans="1:53" x14ac:dyDescent="0.35">
      <c r="A863" s="17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</row>
    <row r="864" spans="1:53" x14ac:dyDescent="0.35">
      <c r="A864" s="17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</row>
    <row r="865" spans="1:53" x14ac:dyDescent="0.35">
      <c r="A865" s="17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</row>
    <row r="866" spans="1:53" x14ac:dyDescent="0.35">
      <c r="A866" s="17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</row>
    <row r="867" spans="1:53" x14ac:dyDescent="0.35">
      <c r="A867" s="17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</row>
    <row r="868" spans="1:53" x14ac:dyDescent="0.35">
      <c r="A868" s="17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</row>
    <row r="869" spans="1:53" x14ac:dyDescent="0.35">
      <c r="A869" s="17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</row>
    <row r="870" spans="1:53" x14ac:dyDescent="0.35">
      <c r="A870" s="17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</row>
    <row r="871" spans="1:53" x14ac:dyDescent="0.35">
      <c r="A871" s="17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</row>
    <row r="872" spans="1:53" x14ac:dyDescent="0.35">
      <c r="A872" s="17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</row>
    <row r="873" spans="1:53" x14ac:dyDescent="0.35">
      <c r="A873" s="17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</row>
    <row r="874" spans="1:53" x14ac:dyDescent="0.35">
      <c r="A874" s="17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</row>
    <row r="875" spans="1:53" x14ac:dyDescent="0.35">
      <c r="A875" s="17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</row>
    <row r="876" spans="1:53" x14ac:dyDescent="0.35">
      <c r="A876" s="17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</row>
    <row r="877" spans="1:53" x14ac:dyDescent="0.35">
      <c r="A877" s="17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</row>
    <row r="878" spans="1:53" x14ac:dyDescent="0.35">
      <c r="A878" s="17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</row>
    <row r="879" spans="1:53" x14ac:dyDescent="0.35">
      <c r="A879" s="17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</row>
    <row r="880" spans="1:53" x14ac:dyDescent="0.35">
      <c r="A880" s="17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</row>
    <row r="881" spans="1:53" x14ac:dyDescent="0.35">
      <c r="A881" s="17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</row>
    <row r="882" spans="1:53" x14ac:dyDescent="0.35">
      <c r="A882" s="17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</row>
    <row r="883" spans="1:53" x14ac:dyDescent="0.35">
      <c r="A883" s="17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</row>
    <row r="884" spans="1:53" x14ac:dyDescent="0.35">
      <c r="A884" s="17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</row>
    <row r="885" spans="1:53" x14ac:dyDescent="0.35">
      <c r="A885" s="17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</row>
    <row r="886" spans="1:53" x14ac:dyDescent="0.35">
      <c r="A886" s="17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</row>
    <row r="887" spans="1:53" x14ac:dyDescent="0.35">
      <c r="A887" s="17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</row>
    <row r="888" spans="1:53" x14ac:dyDescent="0.35">
      <c r="A888" s="17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</row>
    <row r="889" spans="1:53" x14ac:dyDescent="0.35">
      <c r="A889" s="17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</row>
    <row r="890" spans="1:53" x14ac:dyDescent="0.35">
      <c r="A890" s="17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</row>
    <row r="891" spans="1:53" x14ac:dyDescent="0.35">
      <c r="A891" s="17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</row>
    <row r="892" spans="1:53" x14ac:dyDescent="0.35">
      <c r="A892" s="17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</row>
    <row r="893" spans="1:53" x14ac:dyDescent="0.35">
      <c r="A893" s="17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</row>
    <row r="894" spans="1:53" x14ac:dyDescent="0.35">
      <c r="A894" s="17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</row>
    <row r="895" spans="1:53" x14ac:dyDescent="0.35">
      <c r="A895" s="17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</row>
    <row r="896" spans="1:53" x14ac:dyDescent="0.35">
      <c r="A896" s="17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</row>
    <row r="897" spans="1:53" x14ac:dyDescent="0.35">
      <c r="A897" s="17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</row>
    <row r="898" spans="1:53" x14ac:dyDescent="0.35">
      <c r="A898" s="17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</row>
    <row r="899" spans="1:53" x14ac:dyDescent="0.35">
      <c r="A899" s="17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</row>
    <row r="900" spans="1:53" x14ac:dyDescent="0.35">
      <c r="A900" s="17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</row>
    <row r="901" spans="1:53" x14ac:dyDescent="0.35">
      <c r="A901" s="17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</row>
    <row r="902" spans="1:53" x14ac:dyDescent="0.35">
      <c r="A902" s="17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</row>
    <row r="903" spans="1:53" x14ac:dyDescent="0.35">
      <c r="A903" s="17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</row>
    <row r="904" spans="1:53" x14ac:dyDescent="0.35">
      <c r="A904" s="17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</row>
    <row r="905" spans="1:53" x14ac:dyDescent="0.35">
      <c r="A905" s="17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</row>
    <row r="906" spans="1:53" x14ac:dyDescent="0.35">
      <c r="A906" s="17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</row>
    <row r="907" spans="1:53" x14ac:dyDescent="0.35">
      <c r="A907" s="17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</row>
    <row r="908" spans="1:53" x14ac:dyDescent="0.35">
      <c r="A908" s="17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</row>
    <row r="909" spans="1:53" x14ac:dyDescent="0.35">
      <c r="A909" s="17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</row>
    <row r="910" spans="1:53" x14ac:dyDescent="0.35">
      <c r="A910" s="17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</row>
    <row r="911" spans="1:53" x14ac:dyDescent="0.35">
      <c r="A911" s="17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</row>
    <row r="912" spans="1:53" x14ac:dyDescent="0.35">
      <c r="A912" s="17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</row>
    <row r="913" spans="1:53" x14ac:dyDescent="0.35">
      <c r="A913" s="17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</row>
    <row r="914" spans="1:53" x14ac:dyDescent="0.35">
      <c r="A914" s="17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</row>
    <row r="915" spans="1:53" x14ac:dyDescent="0.35">
      <c r="A915" s="17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</row>
    <row r="916" spans="1:53" x14ac:dyDescent="0.35">
      <c r="A916" s="17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</row>
    <row r="917" spans="1:53" x14ac:dyDescent="0.35">
      <c r="A917" s="17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</row>
    <row r="918" spans="1:53" x14ac:dyDescent="0.35">
      <c r="A918" s="17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</row>
    <row r="919" spans="1:53" x14ac:dyDescent="0.35">
      <c r="A919" s="17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</row>
    <row r="920" spans="1:53" x14ac:dyDescent="0.35">
      <c r="A920" s="17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</row>
    <row r="921" spans="1:53" x14ac:dyDescent="0.35">
      <c r="A921" s="17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</row>
    <row r="922" spans="1:53" x14ac:dyDescent="0.35">
      <c r="A922" s="17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</row>
    <row r="923" spans="1:53" x14ac:dyDescent="0.35">
      <c r="A923" s="17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</row>
    <row r="924" spans="1:53" x14ac:dyDescent="0.35">
      <c r="A924" s="17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</row>
    <row r="925" spans="1:53" x14ac:dyDescent="0.35">
      <c r="A925" s="17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</row>
    <row r="926" spans="1:53" x14ac:dyDescent="0.35">
      <c r="A926" s="17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</row>
    <row r="927" spans="1:53" x14ac:dyDescent="0.35">
      <c r="A927" s="17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</row>
    <row r="928" spans="1:53" x14ac:dyDescent="0.35">
      <c r="A928" s="17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</row>
    <row r="929" spans="1:53" x14ac:dyDescent="0.35">
      <c r="A929" s="17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</row>
    <row r="930" spans="1:53" x14ac:dyDescent="0.35">
      <c r="A930" s="17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</row>
    <row r="931" spans="1:53" x14ac:dyDescent="0.35">
      <c r="A931" s="17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</row>
    <row r="932" spans="1:53" x14ac:dyDescent="0.35">
      <c r="A932" s="17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</row>
    <row r="933" spans="1:53" x14ac:dyDescent="0.35">
      <c r="A933" s="17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</row>
    <row r="934" spans="1:53" x14ac:dyDescent="0.35">
      <c r="A934" s="17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</row>
    <row r="935" spans="1:53" x14ac:dyDescent="0.35">
      <c r="A935" s="17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</row>
    <row r="936" spans="1:53" x14ac:dyDescent="0.35">
      <c r="A936" s="17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</row>
    <row r="937" spans="1:53" x14ac:dyDescent="0.35">
      <c r="A937" s="17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</row>
    <row r="938" spans="1:53" x14ac:dyDescent="0.35">
      <c r="A938" s="17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</row>
    <row r="939" spans="1:53" x14ac:dyDescent="0.35">
      <c r="A939" s="17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</row>
    <row r="940" spans="1:53" x14ac:dyDescent="0.35">
      <c r="A940" s="17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</row>
    <row r="941" spans="1:53" x14ac:dyDescent="0.35">
      <c r="A941" s="17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</row>
    <row r="942" spans="1:53" x14ac:dyDescent="0.35">
      <c r="A942" s="17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</row>
    <row r="943" spans="1:53" x14ac:dyDescent="0.35">
      <c r="A943" s="17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</row>
    <row r="944" spans="1:53" x14ac:dyDescent="0.35">
      <c r="A944" s="17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</row>
    <row r="945" spans="1:53" x14ac:dyDescent="0.35">
      <c r="A945" s="17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</row>
    <row r="946" spans="1:53" x14ac:dyDescent="0.35">
      <c r="A946" s="17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</row>
    <row r="947" spans="1:53" x14ac:dyDescent="0.35">
      <c r="A947" s="17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</row>
    <row r="948" spans="1:53" x14ac:dyDescent="0.35">
      <c r="A948" s="17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</row>
    <row r="949" spans="1:53" x14ac:dyDescent="0.35">
      <c r="A949" s="17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</row>
    <row r="950" spans="1:53" x14ac:dyDescent="0.35">
      <c r="A950" s="17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</row>
    <row r="951" spans="1:53" x14ac:dyDescent="0.35">
      <c r="A951" s="17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</row>
    <row r="952" spans="1:53" x14ac:dyDescent="0.35">
      <c r="A952" s="17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</row>
    <row r="953" spans="1:53" x14ac:dyDescent="0.35">
      <c r="A953" s="17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</row>
    <row r="954" spans="1:53" x14ac:dyDescent="0.35">
      <c r="A954" s="17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</row>
    <row r="955" spans="1:53" x14ac:dyDescent="0.35">
      <c r="A955" s="17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</row>
    <row r="956" spans="1:53" x14ac:dyDescent="0.35">
      <c r="A956" s="17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</row>
    <row r="957" spans="1:53" x14ac:dyDescent="0.35">
      <c r="A957" s="17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</row>
    <row r="958" spans="1:53" x14ac:dyDescent="0.35">
      <c r="A958" s="17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</row>
    <row r="959" spans="1:53" x14ac:dyDescent="0.35">
      <c r="A959" s="17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</row>
    <row r="960" spans="1:53" x14ac:dyDescent="0.35">
      <c r="A960" s="17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</row>
    <row r="961" spans="1:53" x14ac:dyDescent="0.35">
      <c r="A961" s="17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</row>
    <row r="962" spans="1:53" x14ac:dyDescent="0.35">
      <c r="A962" s="17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</row>
    <row r="963" spans="1:53" x14ac:dyDescent="0.35">
      <c r="A963" s="17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</row>
    <row r="964" spans="1:53" x14ac:dyDescent="0.35">
      <c r="A964" s="17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</row>
    <row r="965" spans="1:53" x14ac:dyDescent="0.35">
      <c r="A965" s="17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</row>
    <row r="966" spans="1:53" x14ac:dyDescent="0.35">
      <c r="A966" s="17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</row>
    <row r="967" spans="1:53" x14ac:dyDescent="0.35">
      <c r="A967" s="17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</row>
    <row r="968" spans="1:53" x14ac:dyDescent="0.35">
      <c r="A968" s="17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</row>
    <row r="969" spans="1:53" x14ac:dyDescent="0.35">
      <c r="A969" s="17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</row>
    <row r="970" spans="1:53" x14ac:dyDescent="0.35">
      <c r="A970" s="17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</row>
    <row r="971" spans="1:53" x14ac:dyDescent="0.35">
      <c r="A971" s="17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</row>
    <row r="972" spans="1:53" x14ac:dyDescent="0.35">
      <c r="A972" s="17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</row>
    <row r="973" spans="1:53" x14ac:dyDescent="0.35">
      <c r="A973" s="17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</row>
    <row r="974" spans="1:53" x14ac:dyDescent="0.35">
      <c r="A974" s="17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</row>
    <row r="975" spans="1:53" x14ac:dyDescent="0.35">
      <c r="A975" s="17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</row>
    <row r="976" spans="1:53" x14ac:dyDescent="0.35">
      <c r="A976" s="17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</row>
    <row r="977" spans="1:53" x14ac:dyDescent="0.35">
      <c r="A977" s="17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</row>
    <row r="978" spans="1:53" x14ac:dyDescent="0.35">
      <c r="A978" s="17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</row>
    <row r="979" spans="1:53" x14ac:dyDescent="0.35">
      <c r="A979" s="17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</row>
    <row r="980" spans="1:53" x14ac:dyDescent="0.35">
      <c r="A980" s="17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</row>
    <row r="981" spans="1:53" x14ac:dyDescent="0.35">
      <c r="A981" s="17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</row>
    <row r="982" spans="1:53" x14ac:dyDescent="0.35">
      <c r="A982" s="17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</row>
    <row r="983" spans="1:53" x14ac:dyDescent="0.35">
      <c r="A983" s="17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</row>
    <row r="984" spans="1:53" x14ac:dyDescent="0.35">
      <c r="A984" s="17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</row>
    <row r="985" spans="1:53" x14ac:dyDescent="0.35">
      <c r="A985" s="17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</row>
    <row r="986" spans="1:53" x14ac:dyDescent="0.35">
      <c r="A986" s="17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</row>
    <row r="987" spans="1:53" x14ac:dyDescent="0.35">
      <c r="A987" s="17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</row>
    <row r="988" spans="1:53" x14ac:dyDescent="0.35">
      <c r="A988" s="17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</row>
    <row r="989" spans="1:53" x14ac:dyDescent="0.35">
      <c r="A989" s="17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</row>
    <row r="990" spans="1:53" x14ac:dyDescent="0.35">
      <c r="A990" s="17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</row>
    <row r="991" spans="1:53" x14ac:dyDescent="0.35">
      <c r="A991" s="17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</row>
    <row r="992" spans="1:53" x14ac:dyDescent="0.35">
      <c r="A992" s="17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</row>
    <row r="993" spans="1:53" x14ac:dyDescent="0.35">
      <c r="A993" s="17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</row>
    <row r="994" spans="1:53" x14ac:dyDescent="0.35">
      <c r="A994" s="17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</row>
    <row r="995" spans="1:53" x14ac:dyDescent="0.35">
      <c r="A995" s="17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</row>
    <row r="996" spans="1:53" x14ac:dyDescent="0.35">
      <c r="A996" s="17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</row>
    <row r="997" spans="1:53" x14ac:dyDescent="0.35">
      <c r="A997" s="17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</row>
    <row r="998" spans="1:53" x14ac:dyDescent="0.35">
      <c r="A998" s="17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</row>
    <row r="999" spans="1:53" x14ac:dyDescent="0.35">
      <c r="A999" s="17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</row>
    <row r="1000" spans="1:53" x14ac:dyDescent="0.35">
      <c r="A1000" s="17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</row>
    <row r="1001" spans="1:53" x14ac:dyDescent="0.35">
      <c r="A1001" s="17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</row>
    <row r="1002" spans="1:53" x14ac:dyDescent="0.35">
      <c r="A1002" s="17"/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</row>
    <row r="1003" spans="1:53" x14ac:dyDescent="0.35">
      <c r="A1003" s="17"/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</row>
    <row r="1004" spans="1:53" x14ac:dyDescent="0.35">
      <c r="A1004" s="17"/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</row>
    <row r="1005" spans="1:53" x14ac:dyDescent="0.35">
      <c r="A1005" s="17"/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</row>
    <row r="1006" spans="1:53" x14ac:dyDescent="0.35">
      <c r="A1006" s="17"/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</row>
    <row r="1007" spans="1:53" x14ac:dyDescent="0.35">
      <c r="A1007" s="17"/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</row>
    <row r="1008" spans="1:53" x14ac:dyDescent="0.35">
      <c r="A1008" s="17"/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</row>
    <row r="1009" spans="1:53" x14ac:dyDescent="0.35">
      <c r="A1009" s="17"/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</row>
    <row r="1010" spans="1:53" x14ac:dyDescent="0.35">
      <c r="A1010" s="17"/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</row>
    <row r="1011" spans="1:53" x14ac:dyDescent="0.35">
      <c r="A1011" s="17"/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</row>
    <row r="1012" spans="1:53" x14ac:dyDescent="0.35">
      <c r="A1012" s="17"/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</row>
    <row r="1013" spans="1:53" x14ac:dyDescent="0.35">
      <c r="A1013" s="17"/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</row>
    <row r="1014" spans="1:53" x14ac:dyDescent="0.35">
      <c r="A1014" s="17"/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</row>
    <row r="1015" spans="1:53" x14ac:dyDescent="0.35">
      <c r="A1015" s="17"/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</row>
    <row r="1016" spans="1:53" x14ac:dyDescent="0.35">
      <c r="A1016" s="17"/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</row>
    <row r="1017" spans="1:53" x14ac:dyDescent="0.35">
      <c r="A1017" s="17"/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</row>
    <row r="1018" spans="1:53" x14ac:dyDescent="0.35">
      <c r="A1018" s="17"/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</row>
    <row r="1019" spans="1:53" x14ac:dyDescent="0.35">
      <c r="A1019" s="17"/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</row>
    <row r="1020" spans="1:53" x14ac:dyDescent="0.35">
      <c r="A1020" s="17"/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</row>
    <row r="1021" spans="1:53" x14ac:dyDescent="0.35">
      <c r="A1021" s="17"/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</row>
    <row r="1022" spans="1:53" x14ac:dyDescent="0.35">
      <c r="A1022" s="17"/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</row>
    <row r="1023" spans="1:53" x14ac:dyDescent="0.35">
      <c r="A1023" s="17"/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</row>
    <row r="1024" spans="1:53" x14ac:dyDescent="0.35">
      <c r="A1024" s="17"/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</row>
    <row r="1025" spans="1:53" x14ac:dyDescent="0.35">
      <c r="A1025" s="17"/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</row>
    <row r="1026" spans="1:53" x14ac:dyDescent="0.35">
      <c r="A1026" s="17"/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</row>
    <row r="1027" spans="1:53" x14ac:dyDescent="0.35">
      <c r="A1027" s="17"/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</row>
    <row r="1028" spans="1:53" x14ac:dyDescent="0.35">
      <c r="A1028" s="17"/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</row>
    <row r="1029" spans="1:53" x14ac:dyDescent="0.35">
      <c r="A1029" s="17"/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</row>
    <row r="1030" spans="1:53" x14ac:dyDescent="0.35">
      <c r="A1030" s="17"/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</row>
    <row r="1031" spans="1:53" x14ac:dyDescent="0.35">
      <c r="A1031" s="17"/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</row>
    <row r="1032" spans="1:53" x14ac:dyDescent="0.35">
      <c r="A1032" s="17"/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</row>
    <row r="1033" spans="1:53" x14ac:dyDescent="0.35">
      <c r="A1033" s="17"/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</row>
    <row r="1034" spans="1:53" x14ac:dyDescent="0.35">
      <c r="A1034" s="17"/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</row>
    <row r="1035" spans="1:53" x14ac:dyDescent="0.35">
      <c r="A1035" s="17"/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</row>
    <row r="1036" spans="1:53" x14ac:dyDescent="0.35">
      <c r="A1036" s="17"/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</row>
    <row r="1037" spans="1:53" x14ac:dyDescent="0.35">
      <c r="A1037" s="17"/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</row>
    <row r="1038" spans="1:53" x14ac:dyDescent="0.35">
      <c r="A1038" s="17"/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</row>
    <row r="1039" spans="1:53" x14ac:dyDescent="0.35">
      <c r="A1039" s="17"/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</row>
    <row r="1040" spans="1:53" x14ac:dyDescent="0.35">
      <c r="A1040" s="17"/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</row>
    <row r="1041" spans="1:53" x14ac:dyDescent="0.35">
      <c r="A1041" s="17"/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</row>
    <row r="1042" spans="1:53" x14ac:dyDescent="0.35">
      <c r="A1042" s="17"/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</row>
    <row r="1043" spans="1:53" x14ac:dyDescent="0.35">
      <c r="A1043" s="17"/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</row>
    <row r="1044" spans="1:53" x14ac:dyDescent="0.35">
      <c r="A1044" s="17"/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</row>
    <row r="1045" spans="1:53" x14ac:dyDescent="0.35">
      <c r="A1045" s="17"/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</row>
    <row r="1046" spans="1:53" x14ac:dyDescent="0.35">
      <c r="A1046" s="17"/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</row>
    <row r="1047" spans="1:53" x14ac:dyDescent="0.35">
      <c r="A1047" s="17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</row>
    <row r="1048" spans="1:53" x14ac:dyDescent="0.35">
      <c r="A1048" s="17"/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</row>
    <row r="1049" spans="1:53" x14ac:dyDescent="0.35">
      <c r="A1049" s="17"/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</row>
    <row r="1050" spans="1:53" x14ac:dyDescent="0.35">
      <c r="A1050" s="17"/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</row>
    <row r="1051" spans="1:53" x14ac:dyDescent="0.35">
      <c r="A1051" s="17"/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</row>
    <row r="1052" spans="1:53" x14ac:dyDescent="0.35">
      <c r="A1052" s="17"/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</row>
    <row r="1053" spans="1:53" x14ac:dyDescent="0.35">
      <c r="A1053" s="17"/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</row>
    <row r="1054" spans="1:53" x14ac:dyDescent="0.35">
      <c r="A1054" s="17"/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</row>
    <row r="1055" spans="1:53" x14ac:dyDescent="0.35">
      <c r="A1055" s="17"/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</row>
    <row r="1056" spans="1:53" x14ac:dyDescent="0.35">
      <c r="A1056" s="17"/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</row>
    <row r="1057" spans="1:53" x14ac:dyDescent="0.35">
      <c r="A1057" s="17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</row>
    <row r="1058" spans="1:53" x14ac:dyDescent="0.35">
      <c r="A1058" s="17"/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</row>
    <row r="1059" spans="1:53" x14ac:dyDescent="0.35">
      <c r="A1059" s="17"/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</row>
    <row r="1060" spans="1:53" x14ac:dyDescent="0.35">
      <c r="A1060" s="17"/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</row>
    <row r="1061" spans="1:53" x14ac:dyDescent="0.35">
      <c r="A1061" s="17"/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</row>
    <row r="1062" spans="1:53" x14ac:dyDescent="0.35">
      <c r="A1062" s="17"/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</row>
    <row r="1063" spans="1:53" x14ac:dyDescent="0.35">
      <c r="A1063" s="17"/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</row>
    <row r="1064" spans="1:53" x14ac:dyDescent="0.35">
      <c r="A1064" s="17"/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</row>
    <row r="1065" spans="1:53" x14ac:dyDescent="0.35">
      <c r="A1065" s="17"/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</row>
    <row r="1066" spans="1:53" x14ac:dyDescent="0.35">
      <c r="A1066" s="17"/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</row>
    <row r="1067" spans="1:53" x14ac:dyDescent="0.35">
      <c r="A1067" s="17"/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</row>
    <row r="1068" spans="1:53" x14ac:dyDescent="0.35">
      <c r="A1068" s="17"/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</row>
    <row r="1069" spans="1:53" x14ac:dyDescent="0.35">
      <c r="A1069" s="17"/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</row>
    <row r="1070" spans="1:53" x14ac:dyDescent="0.35">
      <c r="A1070" s="17"/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</row>
    <row r="1071" spans="1:53" x14ac:dyDescent="0.35">
      <c r="A1071" s="17"/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</row>
    <row r="1072" spans="1:53" x14ac:dyDescent="0.35">
      <c r="A1072" s="17"/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</row>
    <row r="1073" spans="1:53" x14ac:dyDescent="0.35">
      <c r="A1073" s="17"/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</row>
    <row r="1074" spans="1:53" x14ac:dyDescent="0.35">
      <c r="A1074" s="17"/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17"/>
      <c r="O1074" s="17"/>
      <c r="P1074" s="17"/>
      <c r="Q1074" s="17"/>
      <c r="R1074" s="17"/>
      <c r="S1074" s="17"/>
      <c r="T1074" s="17"/>
      <c r="U1074" s="17"/>
    </row>
    <row r="1075" spans="1:53" x14ac:dyDescent="0.35">
      <c r="A1075" s="17"/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17"/>
      <c r="O1075" s="17"/>
      <c r="P1075" s="17"/>
      <c r="Q1075" s="17"/>
      <c r="R1075" s="17"/>
      <c r="S1075" s="17"/>
      <c r="T1075" s="17"/>
      <c r="U1075" s="17"/>
    </row>
    <row r="1076" spans="1:53" x14ac:dyDescent="0.35">
      <c r="A1076" s="17"/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17"/>
      <c r="O1076" s="17"/>
      <c r="P1076" s="17"/>
      <c r="Q1076" s="17"/>
      <c r="R1076" s="17"/>
      <c r="S1076" s="17"/>
      <c r="T1076" s="17"/>
      <c r="U1076" s="17"/>
    </row>
    <row r="1077" spans="1:53" x14ac:dyDescent="0.35">
      <c r="A1077" s="17"/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17"/>
      <c r="O1077" s="17"/>
      <c r="P1077" s="17"/>
      <c r="Q1077" s="17"/>
      <c r="R1077" s="17"/>
      <c r="S1077" s="17"/>
      <c r="T1077" s="17"/>
      <c r="U1077" s="17"/>
    </row>
    <row r="1078" spans="1:53" x14ac:dyDescent="0.35">
      <c r="A1078" s="17"/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17"/>
      <c r="O1078" s="17"/>
      <c r="P1078" s="17"/>
      <c r="Q1078" s="17"/>
      <c r="R1078" s="17"/>
      <c r="S1078" s="17"/>
      <c r="T1078" s="17"/>
      <c r="U1078" s="17"/>
    </row>
    <row r="1079" spans="1:53" x14ac:dyDescent="0.35">
      <c r="A1079" s="17"/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17"/>
      <c r="O1079" s="17"/>
      <c r="P1079" s="17"/>
      <c r="Q1079" s="17"/>
      <c r="R1079" s="17"/>
      <c r="S1079" s="17"/>
      <c r="T1079" s="17"/>
      <c r="U1079" s="17"/>
    </row>
    <row r="1080" spans="1:53" x14ac:dyDescent="0.35">
      <c r="A1080" s="17"/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17"/>
      <c r="O1080" s="17"/>
      <c r="P1080" s="17"/>
      <c r="Q1080" s="17"/>
      <c r="R1080" s="17"/>
      <c r="S1080" s="17"/>
      <c r="T1080" s="17"/>
      <c r="U1080" s="17"/>
    </row>
    <row r="1081" spans="1:53" x14ac:dyDescent="0.35">
      <c r="A1081" s="17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17"/>
      <c r="O1081" s="17"/>
      <c r="P1081" s="17"/>
      <c r="Q1081" s="17"/>
      <c r="R1081" s="17"/>
      <c r="S1081" s="17"/>
      <c r="T1081" s="17"/>
      <c r="U1081" s="17"/>
    </row>
    <row r="1082" spans="1:53" x14ac:dyDescent="0.35">
      <c r="A1082" s="17"/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17"/>
      <c r="O1082" s="17"/>
      <c r="P1082" s="17"/>
      <c r="Q1082" s="17"/>
      <c r="R1082" s="17"/>
      <c r="S1082" s="17"/>
      <c r="T1082" s="17"/>
      <c r="U1082" s="17"/>
    </row>
    <row r="1083" spans="1:53" x14ac:dyDescent="0.35">
      <c r="A1083" s="17"/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17"/>
      <c r="O1083" s="17"/>
      <c r="P1083" s="17"/>
      <c r="Q1083" s="17"/>
      <c r="R1083" s="17"/>
      <c r="S1083" s="17"/>
      <c r="T1083" s="17"/>
      <c r="U1083" s="17"/>
    </row>
    <row r="1084" spans="1:53" x14ac:dyDescent="0.35">
      <c r="A1084" s="17"/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17"/>
      <c r="O1084" s="17"/>
      <c r="P1084" s="17"/>
      <c r="Q1084" s="17"/>
      <c r="R1084" s="17"/>
      <c r="S1084" s="17"/>
      <c r="T1084" s="17"/>
      <c r="U1084" s="17"/>
    </row>
    <row r="1085" spans="1:53" x14ac:dyDescent="0.35">
      <c r="A1085" s="17"/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17"/>
      <c r="O1085" s="17"/>
      <c r="P1085" s="17"/>
      <c r="Q1085" s="17"/>
      <c r="R1085" s="17"/>
      <c r="S1085" s="17"/>
      <c r="T1085" s="17"/>
      <c r="U1085" s="17"/>
    </row>
    <row r="1086" spans="1:53" x14ac:dyDescent="0.35">
      <c r="A1086" s="17"/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17"/>
      <c r="O1086" s="17"/>
      <c r="P1086" s="17"/>
      <c r="Q1086" s="17"/>
      <c r="R1086" s="17"/>
      <c r="S1086" s="17"/>
      <c r="T1086" s="17"/>
      <c r="U1086" s="17"/>
    </row>
    <row r="1087" spans="1:53" x14ac:dyDescent="0.35">
      <c r="A1087" s="17"/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17"/>
      <c r="O1087" s="17"/>
      <c r="P1087" s="17"/>
      <c r="Q1087" s="17"/>
      <c r="R1087" s="17"/>
      <c r="S1087" s="17"/>
      <c r="T1087" s="17"/>
      <c r="U1087" s="17"/>
    </row>
    <row r="1088" spans="1:53" x14ac:dyDescent="0.35">
      <c r="A1088" s="17"/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17"/>
      <c r="O1088" s="17"/>
      <c r="P1088" s="17"/>
      <c r="Q1088" s="17"/>
      <c r="R1088" s="17"/>
      <c r="S1088" s="17"/>
      <c r="T1088" s="17"/>
      <c r="U1088" s="17"/>
    </row>
    <row r="1089" spans="1:21" x14ac:dyDescent="0.35">
      <c r="A1089" s="17"/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17"/>
      <c r="O1089" s="17"/>
      <c r="P1089" s="17"/>
      <c r="Q1089" s="17"/>
      <c r="R1089" s="17"/>
      <c r="S1089" s="17"/>
      <c r="T1089" s="17"/>
      <c r="U1089" s="17"/>
    </row>
    <row r="1090" spans="1:21" x14ac:dyDescent="0.35">
      <c r="A1090" s="17"/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17"/>
      <c r="O1090" s="17"/>
      <c r="P1090" s="17"/>
      <c r="Q1090" s="17"/>
      <c r="R1090" s="17"/>
      <c r="S1090" s="17"/>
      <c r="T1090" s="17"/>
      <c r="U1090" s="17"/>
    </row>
    <row r="1091" spans="1:21" x14ac:dyDescent="0.35">
      <c r="A1091" s="17"/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17"/>
      <c r="O1091" s="17"/>
      <c r="P1091" s="17"/>
      <c r="Q1091" s="17"/>
      <c r="R1091" s="17"/>
      <c r="S1091" s="17"/>
      <c r="T1091" s="17"/>
      <c r="U1091" s="17"/>
    </row>
    <row r="1092" spans="1:21" x14ac:dyDescent="0.35">
      <c r="A1092" s="17"/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17"/>
      <c r="O1092" s="17"/>
      <c r="P1092" s="17"/>
      <c r="Q1092" s="17"/>
      <c r="R1092" s="17"/>
      <c r="S1092" s="17"/>
      <c r="T1092" s="17"/>
      <c r="U1092" s="17"/>
    </row>
    <row r="1093" spans="1:21" x14ac:dyDescent="0.35">
      <c r="A1093" s="17"/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17"/>
      <c r="O1093" s="17"/>
      <c r="P1093" s="17"/>
      <c r="Q1093" s="17"/>
      <c r="R1093" s="17"/>
      <c r="S1093" s="17"/>
      <c r="T1093" s="17"/>
      <c r="U1093" s="17"/>
    </row>
    <row r="1094" spans="1:21" x14ac:dyDescent="0.35">
      <c r="A1094" s="17"/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17"/>
      <c r="O1094" s="17"/>
      <c r="P1094" s="17"/>
      <c r="Q1094" s="17"/>
      <c r="R1094" s="17"/>
      <c r="S1094" s="17"/>
      <c r="T1094" s="17"/>
      <c r="U1094" s="17"/>
    </row>
    <row r="1095" spans="1:21" x14ac:dyDescent="0.35">
      <c r="A1095" s="17"/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17"/>
      <c r="O1095" s="17"/>
      <c r="P1095" s="17"/>
      <c r="Q1095" s="17"/>
      <c r="R1095" s="17"/>
      <c r="S1095" s="17"/>
      <c r="T1095" s="17"/>
      <c r="U1095" s="17"/>
    </row>
    <row r="1096" spans="1:21" x14ac:dyDescent="0.35">
      <c r="A1096" s="17"/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17"/>
      <c r="O1096" s="17"/>
      <c r="P1096" s="17"/>
      <c r="Q1096" s="17"/>
      <c r="R1096" s="17"/>
      <c r="S1096" s="17"/>
      <c r="T1096" s="17"/>
      <c r="U1096" s="17"/>
    </row>
    <row r="1097" spans="1:21" x14ac:dyDescent="0.35">
      <c r="A1097" s="17"/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17"/>
      <c r="O1097" s="17"/>
      <c r="P1097" s="17"/>
      <c r="Q1097" s="17"/>
      <c r="R1097" s="17"/>
      <c r="S1097" s="17"/>
      <c r="T1097" s="17"/>
      <c r="U1097" s="17"/>
    </row>
    <row r="1098" spans="1:21" x14ac:dyDescent="0.35">
      <c r="A1098" s="17"/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17"/>
      <c r="O1098" s="17"/>
      <c r="P1098" s="17"/>
      <c r="Q1098" s="17"/>
      <c r="R1098" s="17"/>
      <c r="S1098" s="17"/>
      <c r="T1098" s="17"/>
      <c r="U1098" s="17"/>
    </row>
    <row r="1099" spans="1:21" x14ac:dyDescent="0.35">
      <c r="A1099" s="17"/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17"/>
      <c r="O1099" s="17"/>
      <c r="P1099" s="17"/>
      <c r="Q1099" s="17"/>
      <c r="R1099" s="17"/>
      <c r="S1099" s="17"/>
      <c r="T1099" s="17"/>
      <c r="U1099" s="17"/>
    </row>
    <row r="1100" spans="1:21" x14ac:dyDescent="0.35">
      <c r="A1100" s="17"/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17"/>
      <c r="O1100" s="17"/>
      <c r="P1100" s="17"/>
      <c r="Q1100" s="17"/>
      <c r="R1100" s="17"/>
      <c r="S1100" s="17"/>
      <c r="T1100" s="17"/>
      <c r="U1100" s="17"/>
    </row>
    <row r="1101" spans="1:21" x14ac:dyDescent="0.35">
      <c r="A1101" s="17"/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17"/>
      <c r="O1101" s="17"/>
      <c r="P1101" s="17"/>
      <c r="Q1101" s="17"/>
      <c r="R1101" s="17"/>
      <c r="S1101" s="17"/>
      <c r="T1101" s="17"/>
      <c r="U1101" s="17"/>
    </row>
    <row r="1102" spans="1:21" x14ac:dyDescent="0.35">
      <c r="A1102" s="17"/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17"/>
      <c r="O1102" s="17"/>
      <c r="P1102" s="17"/>
      <c r="Q1102" s="17"/>
      <c r="R1102" s="17"/>
      <c r="S1102" s="17"/>
      <c r="T1102" s="17"/>
      <c r="U1102" s="17"/>
    </row>
    <row r="1103" spans="1:21" x14ac:dyDescent="0.35">
      <c r="A1103" s="17"/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17"/>
      <c r="O1103" s="17"/>
      <c r="P1103" s="17"/>
      <c r="Q1103" s="17"/>
      <c r="R1103" s="17"/>
      <c r="S1103" s="17"/>
      <c r="T1103" s="17"/>
      <c r="U1103" s="17"/>
    </row>
    <row r="1104" spans="1:21" x14ac:dyDescent="0.35">
      <c r="A1104" s="17"/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17"/>
      <c r="O1104" s="17"/>
      <c r="P1104" s="17"/>
      <c r="Q1104" s="17"/>
      <c r="R1104" s="17"/>
      <c r="S1104" s="17"/>
      <c r="T1104" s="17"/>
      <c r="U1104" s="17"/>
    </row>
    <row r="1105" spans="1:21" x14ac:dyDescent="0.35">
      <c r="A1105" s="17"/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17"/>
      <c r="O1105" s="17"/>
      <c r="P1105" s="17"/>
      <c r="Q1105" s="17"/>
      <c r="R1105" s="17"/>
      <c r="S1105" s="17"/>
      <c r="T1105" s="17"/>
      <c r="U1105" s="17"/>
    </row>
    <row r="1106" spans="1:21" x14ac:dyDescent="0.35">
      <c r="A1106" s="17"/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17"/>
      <c r="O1106" s="17"/>
      <c r="P1106" s="17"/>
      <c r="Q1106" s="17"/>
      <c r="R1106" s="17"/>
      <c r="S1106" s="17"/>
      <c r="T1106" s="17"/>
      <c r="U1106" s="17"/>
    </row>
    <row r="1107" spans="1:21" x14ac:dyDescent="0.35">
      <c r="A1107" s="17"/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17"/>
      <c r="O1107" s="17"/>
      <c r="P1107" s="17"/>
      <c r="Q1107" s="17"/>
      <c r="R1107" s="17"/>
      <c r="S1107" s="17"/>
      <c r="T1107" s="17"/>
      <c r="U1107" s="17"/>
    </row>
    <row r="1108" spans="1:21" x14ac:dyDescent="0.35">
      <c r="A1108" s="17"/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17"/>
      <c r="O1108" s="17"/>
      <c r="P1108" s="17"/>
      <c r="Q1108" s="17"/>
      <c r="R1108" s="17"/>
      <c r="S1108" s="17"/>
      <c r="T1108" s="17"/>
      <c r="U1108" s="17"/>
    </row>
    <row r="1109" spans="1:21" x14ac:dyDescent="0.35">
      <c r="A1109" s="17"/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17"/>
      <c r="O1109" s="17"/>
      <c r="P1109" s="17"/>
      <c r="Q1109" s="17"/>
      <c r="R1109" s="17"/>
      <c r="S1109" s="17"/>
      <c r="T1109" s="17"/>
      <c r="U1109" s="17"/>
    </row>
    <row r="1110" spans="1:21" x14ac:dyDescent="0.35">
      <c r="A1110" s="17"/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17"/>
      <c r="O1110" s="17"/>
      <c r="P1110" s="17"/>
      <c r="Q1110" s="17"/>
      <c r="R1110" s="17"/>
      <c r="S1110" s="17"/>
      <c r="T1110" s="17"/>
      <c r="U1110" s="17"/>
    </row>
    <row r="1111" spans="1:21" x14ac:dyDescent="0.35">
      <c r="A1111" s="17"/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17"/>
      <c r="O1111" s="17"/>
      <c r="P1111" s="17"/>
      <c r="Q1111" s="17"/>
      <c r="R1111" s="17"/>
      <c r="S1111" s="17"/>
      <c r="T1111" s="17"/>
      <c r="U1111" s="17"/>
    </row>
    <row r="1112" spans="1:21" x14ac:dyDescent="0.35">
      <c r="A1112" s="17"/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17"/>
      <c r="O1112" s="17"/>
      <c r="P1112" s="17"/>
      <c r="Q1112" s="17"/>
      <c r="R1112" s="17"/>
      <c r="S1112" s="17"/>
      <c r="T1112" s="17"/>
      <c r="U1112" s="17"/>
    </row>
    <row r="1113" spans="1:21" x14ac:dyDescent="0.35">
      <c r="A1113" s="17"/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17"/>
      <c r="O1113" s="17"/>
      <c r="P1113" s="17"/>
      <c r="Q1113" s="17"/>
      <c r="R1113" s="17"/>
      <c r="S1113" s="17"/>
      <c r="T1113" s="17"/>
      <c r="U1113" s="17"/>
    </row>
    <row r="1114" spans="1:21" x14ac:dyDescent="0.35">
      <c r="A1114" s="17"/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17"/>
      <c r="O1114" s="17"/>
      <c r="P1114" s="17"/>
      <c r="Q1114" s="17"/>
      <c r="R1114" s="17"/>
      <c r="S1114" s="17"/>
      <c r="T1114" s="17"/>
      <c r="U1114" s="17"/>
    </row>
    <row r="1115" spans="1:21" x14ac:dyDescent="0.35">
      <c r="A1115" s="17"/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17"/>
      <c r="O1115" s="17"/>
      <c r="P1115" s="17"/>
      <c r="Q1115" s="17"/>
      <c r="R1115" s="17"/>
      <c r="S1115" s="17"/>
      <c r="T1115" s="17"/>
      <c r="U1115" s="17"/>
    </row>
    <row r="1116" spans="1:21" x14ac:dyDescent="0.35">
      <c r="A1116" s="17"/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17"/>
      <c r="O1116" s="17"/>
      <c r="P1116" s="17"/>
      <c r="Q1116" s="17"/>
      <c r="R1116" s="17"/>
      <c r="S1116" s="17"/>
      <c r="T1116" s="17"/>
      <c r="U1116" s="17"/>
    </row>
    <row r="1117" spans="1:21" x14ac:dyDescent="0.35">
      <c r="A1117" s="17"/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17"/>
      <c r="O1117" s="17"/>
      <c r="P1117" s="17"/>
      <c r="Q1117" s="17"/>
      <c r="R1117" s="17"/>
      <c r="S1117" s="17"/>
      <c r="T1117" s="17"/>
      <c r="U1117" s="17"/>
    </row>
    <row r="1118" spans="1:21" x14ac:dyDescent="0.35">
      <c r="A1118" s="17"/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17"/>
      <c r="O1118" s="17"/>
      <c r="P1118" s="17"/>
      <c r="Q1118" s="17"/>
      <c r="R1118" s="17"/>
      <c r="S1118" s="17"/>
      <c r="T1118" s="17"/>
      <c r="U1118" s="17"/>
    </row>
    <row r="1119" spans="1:21" x14ac:dyDescent="0.35">
      <c r="A1119" s="17"/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17"/>
      <c r="O1119" s="17"/>
      <c r="P1119" s="17"/>
      <c r="Q1119" s="17"/>
      <c r="R1119" s="17"/>
      <c r="S1119" s="17"/>
      <c r="T1119" s="17"/>
      <c r="U1119" s="17"/>
    </row>
    <row r="1120" spans="1:21" x14ac:dyDescent="0.35">
      <c r="A1120" s="17"/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17"/>
      <c r="O1120" s="17"/>
      <c r="P1120" s="17"/>
      <c r="Q1120" s="17"/>
      <c r="R1120" s="17"/>
      <c r="S1120" s="17"/>
      <c r="T1120" s="17"/>
      <c r="U1120" s="17"/>
    </row>
    <row r="1121" spans="1:21" x14ac:dyDescent="0.35">
      <c r="A1121" s="17"/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17"/>
      <c r="O1121" s="17"/>
      <c r="P1121" s="17"/>
      <c r="Q1121" s="17"/>
      <c r="R1121" s="17"/>
      <c r="S1121" s="17"/>
      <c r="T1121" s="17"/>
      <c r="U1121" s="17"/>
    </row>
    <row r="1122" spans="1:21" x14ac:dyDescent="0.35">
      <c r="A1122" s="17"/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17"/>
      <c r="O1122" s="17"/>
      <c r="P1122" s="17"/>
      <c r="Q1122" s="17"/>
      <c r="R1122" s="17"/>
      <c r="S1122" s="17"/>
      <c r="T1122" s="17"/>
      <c r="U1122" s="17"/>
    </row>
    <row r="1123" spans="1:21" x14ac:dyDescent="0.35">
      <c r="A1123" s="17"/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17"/>
      <c r="O1123" s="17"/>
      <c r="P1123" s="17"/>
      <c r="Q1123" s="17"/>
      <c r="R1123" s="17"/>
      <c r="S1123" s="17"/>
      <c r="T1123" s="17"/>
      <c r="U1123" s="17"/>
    </row>
    <row r="1124" spans="1:21" x14ac:dyDescent="0.35">
      <c r="A1124" s="17"/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17"/>
      <c r="O1124" s="17"/>
      <c r="P1124" s="17"/>
      <c r="Q1124" s="17"/>
      <c r="R1124" s="17"/>
      <c r="S1124" s="17"/>
      <c r="T1124" s="17"/>
      <c r="U1124" s="17"/>
    </row>
    <row r="1125" spans="1:21" x14ac:dyDescent="0.35">
      <c r="A1125" s="17"/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17"/>
      <c r="O1125" s="17"/>
      <c r="P1125" s="17"/>
      <c r="Q1125" s="17"/>
      <c r="R1125" s="17"/>
      <c r="S1125" s="17"/>
      <c r="T1125" s="17"/>
      <c r="U1125" s="17"/>
    </row>
    <row r="1126" spans="1:21" x14ac:dyDescent="0.35">
      <c r="A1126" s="17"/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17"/>
      <c r="O1126" s="17"/>
      <c r="P1126" s="17"/>
      <c r="Q1126" s="17"/>
      <c r="R1126" s="17"/>
      <c r="S1126" s="17"/>
      <c r="T1126" s="17"/>
      <c r="U1126" s="17"/>
    </row>
    <row r="1127" spans="1:21" x14ac:dyDescent="0.35">
      <c r="A1127" s="17"/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17"/>
      <c r="O1127" s="17"/>
      <c r="P1127" s="17"/>
      <c r="Q1127" s="17"/>
      <c r="R1127" s="17"/>
      <c r="S1127" s="17"/>
      <c r="T1127" s="17"/>
      <c r="U1127" s="17"/>
    </row>
    <row r="1128" spans="1:21" x14ac:dyDescent="0.35">
      <c r="A1128" s="17"/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17"/>
      <c r="O1128" s="17"/>
      <c r="P1128" s="17"/>
      <c r="Q1128" s="17"/>
      <c r="R1128" s="17"/>
      <c r="S1128" s="17"/>
      <c r="T1128" s="17"/>
      <c r="U1128" s="17"/>
    </row>
    <row r="1129" spans="1:21" x14ac:dyDescent="0.35">
      <c r="A1129" s="17"/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17"/>
      <c r="O1129" s="17"/>
      <c r="P1129" s="17"/>
      <c r="Q1129" s="17"/>
      <c r="R1129" s="17"/>
      <c r="S1129" s="17"/>
      <c r="T1129" s="17"/>
      <c r="U1129" s="17"/>
    </row>
    <row r="1130" spans="1:21" x14ac:dyDescent="0.35">
      <c r="A1130" s="17"/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17"/>
      <c r="O1130" s="17"/>
      <c r="P1130" s="17"/>
      <c r="Q1130" s="17"/>
      <c r="R1130" s="17"/>
      <c r="S1130" s="17"/>
      <c r="T1130" s="17"/>
      <c r="U1130" s="17"/>
    </row>
    <row r="1131" spans="1:21" x14ac:dyDescent="0.35">
      <c r="A1131" s="17"/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17"/>
      <c r="O1131" s="17"/>
      <c r="P1131" s="17"/>
      <c r="Q1131" s="17"/>
      <c r="R1131" s="17"/>
      <c r="S1131" s="17"/>
      <c r="T1131" s="17"/>
      <c r="U1131" s="17"/>
    </row>
    <row r="1132" spans="1:21" x14ac:dyDescent="0.35">
      <c r="A1132" s="17"/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17"/>
      <c r="O1132" s="17"/>
      <c r="P1132" s="17"/>
      <c r="Q1132" s="17"/>
      <c r="R1132" s="17"/>
      <c r="S1132" s="17"/>
      <c r="T1132" s="17"/>
      <c r="U1132" s="17"/>
    </row>
    <row r="1133" spans="1:21" x14ac:dyDescent="0.35">
      <c r="A1133" s="17"/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17"/>
      <c r="O1133" s="17"/>
      <c r="P1133" s="17"/>
      <c r="Q1133" s="17"/>
      <c r="R1133" s="17"/>
      <c r="S1133" s="17"/>
      <c r="T1133" s="17"/>
      <c r="U1133" s="17"/>
    </row>
    <row r="1134" spans="1:21" x14ac:dyDescent="0.35">
      <c r="A1134" s="17"/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17"/>
      <c r="O1134" s="17"/>
      <c r="P1134" s="17"/>
      <c r="Q1134" s="17"/>
      <c r="R1134" s="17"/>
      <c r="S1134" s="17"/>
      <c r="T1134" s="17"/>
      <c r="U1134" s="17"/>
    </row>
    <row r="1135" spans="1:21" x14ac:dyDescent="0.35">
      <c r="A1135" s="17"/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17"/>
      <c r="O1135" s="17"/>
      <c r="P1135" s="17"/>
      <c r="Q1135" s="17"/>
      <c r="R1135" s="17"/>
      <c r="S1135" s="17"/>
      <c r="T1135" s="17"/>
      <c r="U1135" s="17"/>
    </row>
    <row r="1136" spans="1:21" x14ac:dyDescent="0.35">
      <c r="A1136" s="17"/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17"/>
      <c r="O1136" s="17"/>
      <c r="P1136" s="17"/>
      <c r="Q1136" s="17"/>
      <c r="R1136" s="17"/>
      <c r="S1136" s="17"/>
      <c r="T1136" s="17"/>
      <c r="U1136" s="17"/>
    </row>
    <row r="1137" spans="1:21" x14ac:dyDescent="0.35">
      <c r="A1137" s="17"/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17"/>
      <c r="O1137" s="17"/>
      <c r="P1137" s="17"/>
      <c r="Q1137" s="17"/>
      <c r="R1137" s="17"/>
      <c r="S1137" s="17"/>
      <c r="T1137" s="17"/>
      <c r="U1137" s="17"/>
    </row>
    <row r="1138" spans="1:21" x14ac:dyDescent="0.35">
      <c r="A1138" s="17"/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17"/>
      <c r="O1138" s="17"/>
      <c r="P1138" s="17"/>
      <c r="Q1138" s="17"/>
      <c r="R1138" s="17"/>
      <c r="S1138" s="17"/>
      <c r="T1138" s="17"/>
      <c r="U1138" s="17"/>
    </row>
    <row r="1139" spans="1:21" x14ac:dyDescent="0.35">
      <c r="A1139" s="17"/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17"/>
      <c r="O1139" s="17"/>
      <c r="P1139" s="17"/>
      <c r="Q1139" s="17"/>
      <c r="R1139" s="17"/>
      <c r="S1139" s="17"/>
      <c r="T1139" s="17"/>
      <c r="U1139" s="17"/>
    </row>
    <row r="1140" spans="1:21" x14ac:dyDescent="0.35">
      <c r="A1140" s="17"/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17"/>
      <c r="O1140" s="17"/>
      <c r="P1140" s="17"/>
      <c r="Q1140" s="17"/>
      <c r="R1140" s="17"/>
      <c r="S1140" s="17"/>
      <c r="T1140" s="17"/>
      <c r="U1140" s="17"/>
    </row>
    <row r="1141" spans="1:21" x14ac:dyDescent="0.35">
      <c r="A1141" s="17"/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17"/>
      <c r="O1141" s="17"/>
      <c r="P1141" s="17"/>
      <c r="Q1141" s="17"/>
      <c r="R1141" s="17"/>
      <c r="S1141" s="17"/>
      <c r="T1141" s="17"/>
      <c r="U1141" s="17"/>
    </row>
    <row r="1142" spans="1:21" x14ac:dyDescent="0.35">
      <c r="A1142" s="17"/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17"/>
      <c r="O1142" s="17"/>
      <c r="P1142" s="17"/>
      <c r="Q1142" s="17"/>
      <c r="R1142" s="17"/>
      <c r="S1142" s="17"/>
      <c r="T1142" s="17"/>
      <c r="U1142" s="17"/>
    </row>
    <row r="1143" spans="1:21" x14ac:dyDescent="0.35">
      <c r="A1143" s="17"/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17"/>
      <c r="O1143" s="17"/>
      <c r="P1143" s="17"/>
      <c r="Q1143" s="17"/>
      <c r="R1143" s="17"/>
      <c r="S1143" s="17"/>
      <c r="T1143" s="17"/>
      <c r="U1143" s="17"/>
    </row>
    <row r="1144" spans="1:21" x14ac:dyDescent="0.35">
      <c r="A1144" s="17"/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17"/>
      <c r="O1144" s="17"/>
      <c r="P1144" s="17"/>
      <c r="Q1144" s="17"/>
      <c r="R1144" s="17"/>
      <c r="S1144" s="17"/>
      <c r="T1144" s="17"/>
      <c r="U1144" s="17"/>
    </row>
    <row r="1145" spans="1:21" x14ac:dyDescent="0.35">
      <c r="A1145" s="17"/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17"/>
      <c r="O1145" s="17"/>
      <c r="P1145" s="17"/>
      <c r="Q1145" s="17"/>
      <c r="R1145" s="17"/>
      <c r="S1145" s="17"/>
      <c r="T1145" s="17"/>
      <c r="U1145" s="17"/>
    </row>
    <row r="1146" spans="1:21" x14ac:dyDescent="0.35">
      <c r="A1146" s="17"/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17"/>
      <c r="O1146" s="17"/>
      <c r="P1146" s="17"/>
      <c r="Q1146" s="17"/>
      <c r="R1146" s="17"/>
      <c r="S1146" s="17"/>
      <c r="T1146" s="17"/>
      <c r="U1146" s="17"/>
    </row>
    <row r="1147" spans="1:21" x14ac:dyDescent="0.35">
      <c r="A1147" s="17"/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17"/>
      <c r="O1147" s="17"/>
      <c r="P1147" s="17"/>
      <c r="Q1147" s="17"/>
      <c r="R1147" s="17"/>
      <c r="S1147" s="17"/>
      <c r="T1147" s="17"/>
      <c r="U1147" s="17"/>
    </row>
    <row r="1148" spans="1:21" x14ac:dyDescent="0.35">
      <c r="A1148" s="17"/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17"/>
      <c r="O1148" s="17"/>
      <c r="P1148" s="17"/>
      <c r="Q1148" s="17"/>
      <c r="R1148" s="17"/>
      <c r="S1148" s="17"/>
      <c r="T1148" s="17"/>
      <c r="U1148" s="17"/>
    </row>
    <row r="1149" spans="1:21" x14ac:dyDescent="0.35">
      <c r="A1149" s="17"/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17"/>
      <c r="O1149" s="17"/>
      <c r="P1149" s="17"/>
      <c r="Q1149" s="17"/>
      <c r="R1149" s="17"/>
      <c r="S1149" s="17"/>
      <c r="T1149" s="17"/>
      <c r="U1149" s="17"/>
    </row>
    <row r="1150" spans="1:21" x14ac:dyDescent="0.35">
      <c r="A1150" s="17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17"/>
      <c r="O1150" s="17"/>
      <c r="P1150" s="17"/>
      <c r="Q1150" s="17"/>
      <c r="R1150" s="17"/>
      <c r="S1150" s="17"/>
      <c r="T1150" s="17"/>
      <c r="U1150" s="17"/>
    </row>
    <row r="1151" spans="1:21" x14ac:dyDescent="0.35">
      <c r="A1151" s="17"/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17"/>
      <c r="O1151" s="17"/>
      <c r="P1151" s="17"/>
      <c r="Q1151" s="17"/>
      <c r="R1151" s="17"/>
      <c r="S1151" s="17"/>
      <c r="T1151" s="17"/>
      <c r="U1151" s="17"/>
    </row>
    <row r="1152" spans="1:21" x14ac:dyDescent="0.35">
      <c r="A1152" s="17"/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17"/>
      <c r="O1152" s="17"/>
      <c r="P1152" s="17"/>
      <c r="Q1152" s="17"/>
      <c r="R1152" s="17"/>
      <c r="S1152" s="17"/>
      <c r="T1152" s="17"/>
      <c r="U1152" s="17"/>
    </row>
    <row r="1153" spans="1:21" x14ac:dyDescent="0.35">
      <c r="A1153" s="17"/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17"/>
      <c r="O1153" s="17"/>
      <c r="P1153" s="17"/>
      <c r="Q1153" s="17"/>
      <c r="R1153" s="17"/>
      <c r="S1153" s="17"/>
      <c r="T1153" s="17"/>
      <c r="U1153" s="17"/>
    </row>
    <row r="1154" spans="1:21" x14ac:dyDescent="0.35">
      <c r="A1154" s="17"/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17"/>
      <c r="O1154" s="17"/>
      <c r="P1154" s="17"/>
      <c r="Q1154" s="17"/>
      <c r="R1154" s="17"/>
      <c r="S1154" s="17"/>
      <c r="T1154" s="17"/>
      <c r="U1154" s="17"/>
    </row>
    <row r="1155" spans="1:21" x14ac:dyDescent="0.35">
      <c r="A1155" s="17"/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17"/>
      <c r="O1155" s="17"/>
      <c r="P1155" s="17"/>
      <c r="Q1155" s="17"/>
      <c r="R1155" s="17"/>
      <c r="S1155" s="17"/>
      <c r="T1155" s="17"/>
      <c r="U1155" s="17"/>
    </row>
    <row r="1156" spans="1:21" x14ac:dyDescent="0.35">
      <c r="A1156" s="17"/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17"/>
      <c r="O1156" s="17"/>
      <c r="P1156" s="17"/>
      <c r="Q1156" s="17"/>
      <c r="R1156" s="17"/>
      <c r="S1156" s="17"/>
      <c r="T1156" s="17"/>
      <c r="U1156" s="17"/>
    </row>
    <row r="1157" spans="1:21" x14ac:dyDescent="0.35">
      <c r="A1157" s="17"/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17"/>
      <c r="O1157" s="17"/>
      <c r="P1157" s="17"/>
      <c r="Q1157" s="17"/>
      <c r="R1157" s="17"/>
      <c r="S1157" s="17"/>
      <c r="T1157" s="17"/>
      <c r="U1157" s="17"/>
    </row>
    <row r="1158" spans="1:21" x14ac:dyDescent="0.35">
      <c r="A1158" s="17"/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17"/>
      <c r="O1158" s="17"/>
      <c r="P1158" s="17"/>
      <c r="Q1158" s="17"/>
      <c r="R1158" s="17"/>
      <c r="S1158" s="17"/>
      <c r="T1158" s="17"/>
      <c r="U1158" s="17"/>
    </row>
    <row r="1159" spans="1:21" x14ac:dyDescent="0.35">
      <c r="A1159" s="17"/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17"/>
      <c r="O1159" s="17"/>
      <c r="P1159" s="17"/>
      <c r="Q1159" s="17"/>
      <c r="R1159" s="17"/>
      <c r="S1159" s="17"/>
      <c r="T1159" s="17"/>
      <c r="U1159" s="17"/>
    </row>
    <row r="1160" spans="1:21" x14ac:dyDescent="0.35">
      <c r="A1160" s="17"/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17"/>
      <c r="O1160" s="17"/>
      <c r="P1160" s="17"/>
      <c r="Q1160" s="17"/>
      <c r="R1160" s="17"/>
      <c r="S1160" s="17"/>
      <c r="T1160" s="17"/>
      <c r="U1160" s="17"/>
    </row>
    <row r="1161" spans="1:21" x14ac:dyDescent="0.35">
      <c r="A1161" s="17"/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17"/>
      <c r="O1161" s="17"/>
      <c r="P1161" s="17"/>
      <c r="Q1161" s="17"/>
      <c r="R1161" s="17"/>
      <c r="S1161" s="17"/>
      <c r="T1161" s="17"/>
      <c r="U1161" s="17"/>
    </row>
    <row r="1162" spans="1:21" x14ac:dyDescent="0.35">
      <c r="A1162" s="17"/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17"/>
      <c r="O1162" s="17"/>
      <c r="P1162" s="17"/>
      <c r="Q1162" s="17"/>
      <c r="R1162" s="17"/>
      <c r="S1162" s="17"/>
      <c r="T1162" s="17"/>
      <c r="U1162" s="17"/>
    </row>
    <row r="1163" spans="1:21" x14ac:dyDescent="0.35">
      <c r="A1163" s="17"/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17"/>
      <c r="O1163" s="17"/>
      <c r="P1163" s="17"/>
      <c r="Q1163" s="17"/>
      <c r="R1163" s="17"/>
      <c r="S1163" s="17"/>
      <c r="T1163" s="17"/>
      <c r="U1163" s="17"/>
    </row>
    <row r="1164" spans="1:21" x14ac:dyDescent="0.35">
      <c r="A1164" s="17"/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17"/>
      <c r="O1164" s="17"/>
      <c r="P1164" s="17"/>
      <c r="Q1164" s="17"/>
      <c r="R1164" s="17"/>
      <c r="S1164" s="17"/>
      <c r="T1164" s="17"/>
      <c r="U1164" s="17"/>
    </row>
    <row r="1165" spans="1:21" x14ac:dyDescent="0.35">
      <c r="A1165" s="17"/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17"/>
      <c r="O1165" s="17"/>
      <c r="P1165" s="17"/>
      <c r="Q1165" s="17"/>
      <c r="R1165" s="17"/>
      <c r="S1165" s="17"/>
      <c r="T1165" s="17"/>
      <c r="U1165" s="17"/>
    </row>
    <row r="1166" spans="1:21" x14ac:dyDescent="0.35">
      <c r="A1166" s="17"/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17"/>
      <c r="O1166" s="17"/>
      <c r="P1166" s="17"/>
      <c r="Q1166" s="17"/>
      <c r="R1166" s="17"/>
      <c r="S1166" s="17"/>
      <c r="T1166" s="17"/>
      <c r="U1166" s="17"/>
    </row>
    <row r="1167" spans="1:21" x14ac:dyDescent="0.35">
      <c r="A1167" s="17"/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17"/>
      <c r="O1167" s="17"/>
      <c r="P1167" s="17"/>
      <c r="Q1167" s="17"/>
      <c r="R1167" s="17"/>
      <c r="S1167" s="17"/>
      <c r="T1167" s="17"/>
      <c r="U1167" s="17"/>
    </row>
    <row r="1168" spans="1:21" x14ac:dyDescent="0.35">
      <c r="A1168" s="17"/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17"/>
      <c r="O1168" s="17"/>
      <c r="P1168" s="17"/>
      <c r="Q1168" s="17"/>
      <c r="R1168" s="17"/>
      <c r="S1168" s="17"/>
      <c r="T1168" s="17"/>
      <c r="U1168" s="17"/>
    </row>
    <row r="1169" spans="1:21" x14ac:dyDescent="0.35">
      <c r="A1169" s="17"/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17"/>
      <c r="O1169" s="17"/>
      <c r="P1169" s="17"/>
      <c r="Q1169" s="17"/>
      <c r="R1169" s="17"/>
      <c r="S1169" s="17"/>
      <c r="T1169" s="17"/>
      <c r="U1169" s="17"/>
    </row>
    <row r="1170" spans="1:21" x14ac:dyDescent="0.35">
      <c r="A1170" s="17"/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17"/>
      <c r="O1170" s="17"/>
      <c r="P1170" s="17"/>
      <c r="Q1170" s="17"/>
      <c r="R1170" s="17"/>
      <c r="S1170" s="17"/>
      <c r="T1170" s="17"/>
      <c r="U1170" s="17"/>
    </row>
    <row r="1171" spans="1:21" x14ac:dyDescent="0.35">
      <c r="A1171" s="17"/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17"/>
      <c r="O1171" s="17"/>
      <c r="P1171" s="17"/>
      <c r="Q1171" s="17"/>
      <c r="R1171" s="17"/>
      <c r="S1171" s="17"/>
      <c r="T1171" s="17"/>
      <c r="U1171" s="17"/>
    </row>
    <row r="1172" spans="1:21" x14ac:dyDescent="0.35">
      <c r="A1172" s="17"/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17"/>
      <c r="O1172" s="17"/>
      <c r="P1172" s="17"/>
      <c r="Q1172" s="17"/>
      <c r="R1172" s="17"/>
      <c r="S1172" s="17"/>
      <c r="T1172" s="17"/>
      <c r="U1172" s="17"/>
    </row>
    <row r="1173" spans="1:21" x14ac:dyDescent="0.35">
      <c r="A1173" s="17"/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17"/>
      <c r="O1173" s="17"/>
      <c r="P1173" s="17"/>
      <c r="Q1173" s="17"/>
      <c r="R1173" s="17"/>
      <c r="S1173" s="17"/>
      <c r="T1173" s="17"/>
      <c r="U1173" s="17"/>
    </row>
    <row r="1174" spans="1:21" x14ac:dyDescent="0.35">
      <c r="A1174" s="17"/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17"/>
      <c r="O1174" s="17"/>
      <c r="P1174" s="17"/>
      <c r="Q1174" s="17"/>
      <c r="R1174" s="17"/>
      <c r="S1174" s="17"/>
      <c r="T1174" s="17"/>
      <c r="U1174" s="17"/>
    </row>
    <row r="1175" spans="1:21" x14ac:dyDescent="0.35">
      <c r="A1175" s="17"/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17"/>
      <c r="O1175" s="17"/>
      <c r="P1175" s="17"/>
      <c r="Q1175" s="17"/>
      <c r="R1175" s="17"/>
      <c r="S1175" s="17"/>
      <c r="T1175" s="17"/>
      <c r="U1175" s="17"/>
    </row>
    <row r="1176" spans="1:21" x14ac:dyDescent="0.35">
      <c r="A1176" s="17"/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17"/>
      <c r="O1176" s="17"/>
      <c r="P1176" s="17"/>
      <c r="Q1176" s="17"/>
      <c r="R1176" s="17"/>
      <c r="S1176" s="17"/>
      <c r="T1176" s="17"/>
      <c r="U1176" s="17"/>
    </row>
    <row r="1177" spans="1:21" x14ac:dyDescent="0.35">
      <c r="A1177" s="17"/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17"/>
      <c r="O1177" s="17"/>
      <c r="P1177" s="17"/>
      <c r="Q1177" s="17"/>
      <c r="R1177" s="17"/>
      <c r="S1177" s="17"/>
      <c r="T1177" s="17"/>
      <c r="U1177" s="17"/>
    </row>
    <row r="1178" spans="1:21" x14ac:dyDescent="0.35">
      <c r="A1178" s="17"/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17"/>
      <c r="O1178" s="17"/>
      <c r="P1178" s="17"/>
      <c r="Q1178" s="17"/>
      <c r="R1178" s="17"/>
      <c r="S1178" s="17"/>
      <c r="T1178" s="17"/>
      <c r="U1178" s="17"/>
    </row>
    <row r="1179" spans="1:21" x14ac:dyDescent="0.35">
      <c r="A1179" s="17"/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17"/>
      <c r="O1179" s="17"/>
      <c r="P1179" s="17"/>
      <c r="Q1179" s="17"/>
      <c r="R1179" s="17"/>
      <c r="S1179" s="17"/>
      <c r="T1179" s="17"/>
      <c r="U1179" s="17"/>
    </row>
    <row r="1180" spans="1:21" x14ac:dyDescent="0.35">
      <c r="A1180" s="17"/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17"/>
      <c r="O1180" s="17"/>
      <c r="P1180" s="17"/>
      <c r="Q1180" s="17"/>
      <c r="R1180" s="17"/>
      <c r="S1180" s="17"/>
      <c r="T1180" s="17"/>
      <c r="U1180" s="17"/>
    </row>
    <row r="1181" spans="1:21" x14ac:dyDescent="0.35">
      <c r="A1181" s="17"/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17"/>
      <c r="O1181" s="17"/>
      <c r="P1181" s="17"/>
      <c r="Q1181" s="17"/>
      <c r="R1181" s="17"/>
      <c r="S1181" s="17"/>
      <c r="T1181" s="17"/>
      <c r="U1181" s="17"/>
    </row>
    <row r="1182" spans="1:21" x14ac:dyDescent="0.35">
      <c r="A1182" s="17"/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17"/>
      <c r="O1182" s="17"/>
      <c r="P1182" s="17"/>
      <c r="Q1182" s="17"/>
      <c r="R1182" s="17"/>
      <c r="S1182" s="17"/>
      <c r="T1182" s="17"/>
      <c r="U1182" s="17"/>
    </row>
    <row r="1183" spans="1:21" x14ac:dyDescent="0.35">
      <c r="A1183" s="17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17"/>
      <c r="O1183" s="17"/>
      <c r="P1183" s="17"/>
      <c r="Q1183" s="17"/>
      <c r="R1183" s="17"/>
      <c r="S1183" s="17"/>
      <c r="T1183" s="17"/>
      <c r="U1183" s="17"/>
    </row>
    <row r="1184" spans="1:21" x14ac:dyDescent="0.35">
      <c r="A1184" s="17"/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17"/>
      <c r="O1184" s="17"/>
      <c r="P1184" s="17"/>
      <c r="Q1184" s="17"/>
      <c r="R1184" s="17"/>
      <c r="S1184" s="17"/>
      <c r="T1184" s="17"/>
      <c r="U1184" s="17"/>
    </row>
    <row r="1185" spans="1:21" x14ac:dyDescent="0.35">
      <c r="A1185" s="17"/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17"/>
      <c r="O1185" s="17"/>
      <c r="P1185" s="17"/>
      <c r="Q1185" s="17"/>
      <c r="R1185" s="17"/>
      <c r="S1185" s="17"/>
      <c r="T1185" s="17"/>
      <c r="U1185" s="17"/>
    </row>
    <row r="1186" spans="1:21" x14ac:dyDescent="0.35">
      <c r="A1186" s="17"/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17"/>
      <c r="O1186" s="17"/>
      <c r="P1186" s="17"/>
      <c r="Q1186" s="17"/>
      <c r="R1186" s="17"/>
      <c r="S1186" s="17"/>
      <c r="T1186" s="17"/>
      <c r="U1186" s="17"/>
    </row>
    <row r="1187" spans="1:21" x14ac:dyDescent="0.35">
      <c r="A1187" s="17"/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17"/>
      <c r="O1187" s="17"/>
      <c r="P1187" s="17"/>
      <c r="Q1187" s="17"/>
      <c r="R1187" s="17"/>
      <c r="S1187" s="17"/>
      <c r="T1187" s="17"/>
      <c r="U1187" s="17"/>
    </row>
    <row r="1188" spans="1:21" x14ac:dyDescent="0.35">
      <c r="A1188" s="17"/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17"/>
      <c r="O1188" s="17"/>
      <c r="P1188" s="17"/>
      <c r="Q1188" s="17"/>
      <c r="R1188" s="17"/>
      <c r="S1188" s="17"/>
      <c r="T1188" s="17"/>
      <c r="U1188" s="17"/>
    </row>
    <row r="1189" spans="1:21" x14ac:dyDescent="0.35">
      <c r="A1189" s="17"/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17"/>
      <c r="O1189" s="17"/>
      <c r="P1189" s="17"/>
      <c r="Q1189" s="17"/>
      <c r="R1189" s="17"/>
      <c r="S1189" s="17"/>
      <c r="T1189" s="17"/>
      <c r="U1189" s="17"/>
    </row>
    <row r="1190" spans="1:21" x14ac:dyDescent="0.35">
      <c r="A1190" s="17"/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17"/>
      <c r="O1190" s="17"/>
      <c r="P1190" s="17"/>
      <c r="Q1190" s="17"/>
      <c r="R1190" s="17"/>
      <c r="S1190" s="17"/>
      <c r="T1190" s="17"/>
      <c r="U1190" s="17"/>
    </row>
    <row r="1191" spans="1:21" x14ac:dyDescent="0.35">
      <c r="A1191" s="17"/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17"/>
      <c r="O1191" s="17"/>
      <c r="P1191" s="17"/>
      <c r="Q1191" s="17"/>
      <c r="R1191" s="17"/>
      <c r="S1191" s="17"/>
      <c r="T1191" s="17"/>
      <c r="U1191" s="17"/>
    </row>
    <row r="1192" spans="1:21" x14ac:dyDescent="0.35">
      <c r="A1192" s="17"/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17"/>
      <c r="O1192" s="17"/>
      <c r="P1192" s="17"/>
      <c r="Q1192" s="17"/>
      <c r="R1192" s="17"/>
      <c r="S1192" s="17"/>
      <c r="T1192" s="17"/>
      <c r="U1192" s="17"/>
    </row>
    <row r="1193" spans="1:21" x14ac:dyDescent="0.35">
      <c r="A1193" s="17"/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17"/>
      <c r="O1193" s="17"/>
      <c r="P1193" s="17"/>
      <c r="Q1193" s="17"/>
      <c r="R1193" s="17"/>
      <c r="S1193" s="17"/>
      <c r="T1193" s="17"/>
      <c r="U1193" s="17"/>
    </row>
    <row r="1194" spans="1:21" x14ac:dyDescent="0.35">
      <c r="A1194" s="17"/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17"/>
      <c r="O1194" s="17"/>
      <c r="P1194" s="17"/>
      <c r="Q1194" s="17"/>
      <c r="R1194" s="17"/>
      <c r="S1194" s="17"/>
      <c r="T1194" s="17"/>
      <c r="U1194" s="17"/>
    </row>
    <row r="1195" spans="1:21" x14ac:dyDescent="0.35">
      <c r="A1195" s="17"/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17"/>
      <c r="O1195" s="17"/>
      <c r="P1195" s="17"/>
      <c r="Q1195" s="17"/>
      <c r="R1195" s="17"/>
      <c r="S1195" s="17"/>
      <c r="T1195" s="17"/>
      <c r="U1195" s="17"/>
    </row>
    <row r="1196" spans="1:21" x14ac:dyDescent="0.35">
      <c r="A1196" s="17"/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17"/>
      <c r="O1196" s="17"/>
      <c r="P1196" s="17"/>
      <c r="Q1196" s="17"/>
      <c r="R1196" s="17"/>
      <c r="S1196" s="17"/>
      <c r="T1196" s="17"/>
      <c r="U1196" s="17"/>
    </row>
    <row r="1197" spans="1:21" x14ac:dyDescent="0.35">
      <c r="A1197" s="17"/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17"/>
      <c r="O1197" s="17"/>
      <c r="P1197" s="17"/>
      <c r="Q1197" s="17"/>
      <c r="R1197" s="17"/>
      <c r="S1197" s="17"/>
      <c r="T1197" s="17"/>
      <c r="U1197" s="17"/>
    </row>
    <row r="1198" spans="1:21" x14ac:dyDescent="0.35">
      <c r="A1198" s="17"/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17"/>
      <c r="O1198" s="17"/>
      <c r="P1198" s="17"/>
      <c r="Q1198" s="17"/>
      <c r="R1198" s="17"/>
      <c r="S1198" s="17"/>
      <c r="T1198" s="17"/>
      <c r="U1198" s="17"/>
    </row>
    <row r="1199" spans="1:21" x14ac:dyDescent="0.35">
      <c r="A1199" s="17"/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17"/>
      <c r="O1199" s="17"/>
      <c r="P1199" s="17"/>
      <c r="Q1199" s="17"/>
      <c r="R1199" s="17"/>
      <c r="S1199" s="17"/>
      <c r="T1199" s="17"/>
      <c r="U1199" s="17"/>
    </row>
    <row r="1200" spans="1:21" x14ac:dyDescent="0.35">
      <c r="A1200" s="17"/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17"/>
      <c r="O1200" s="17"/>
      <c r="P1200" s="17"/>
      <c r="Q1200" s="17"/>
      <c r="R1200" s="17"/>
      <c r="S1200" s="17"/>
      <c r="T1200" s="17"/>
      <c r="U1200" s="17"/>
    </row>
    <row r="1201" spans="1:21" x14ac:dyDescent="0.35">
      <c r="A1201" s="17"/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17"/>
      <c r="O1201" s="17"/>
      <c r="P1201" s="17"/>
      <c r="Q1201" s="17"/>
      <c r="R1201" s="17"/>
      <c r="S1201" s="17"/>
      <c r="T1201" s="17"/>
      <c r="U1201" s="17"/>
    </row>
    <row r="1202" spans="1:21" x14ac:dyDescent="0.35">
      <c r="A1202" s="17"/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17"/>
      <c r="O1202" s="17"/>
      <c r="P1202" s="17"/>
      <c r="Q1202" s="17"/>
      <c r="R1202" s="17"/>
      <c r="S1202" s="17"/>
      <c r="T1202" s="17"/>
      <c r="U1202" s="17"/>
    </row>
    <row r="1203" spans="1:21" x14ac:dyDescent="0.35">
      <c r="A1203" s="17"/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17"/>
      <c r="O1203" s="17"/>
      <c r="P1203" s="17"/>
      <c r="Q1203" s="17"/>
      <c r="R1203" s="17"/>
      <c r="S1203" s="17"/>
      <c r="T1203" s="17"/>
      <c r="U1203" s="17"/>
    </row>
    <row r="1204" spans="1:21" x14ac:dyDescent="0.35">
      <c r="A1204" s="17"/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17"/>
      <c r="O1204" s="17"/>
      <c r="P1204" s="17"/>
      <c r="Q1204" s="17"/>
      <c r="R1204" s="17"/>
      <c r="S1204" s="17"/>
      <c r="T1204" s="17"/>
      <c r="U1204" s="17"/>
    </row>
    <row r="1205" spans="1:21" x14ac:dyDescent="0.35">
      <c r="A1205" s="17"/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17"/>
      <c r="O1205" s="17"/>
      <c r="P1205" s="17"/>
      <c r="Q1205" s="17"/>
      <c r="R1205" s="17"/>
      <c r="S1205" s="17"/>
      <c r="T1205" s="17"/>
      <c r="U1205" s="17"/>
    </row>
    <row r="1206" spans="1:21" x14ac:dyDescent="0.35">
      <c r="A1206" s="17"/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17"/>
      <c r="O1206" s="17"/>
      <c r="P1206" s="17"/>
      <c r="Q1206" s="17"/>
      <c r="R1206" s="17"/>
      <c r="S1206" s="17"/>
      <c r="T1206" s="17"/>
      <c r="U1206" s="17"/>
    </row>
    <row r="1207" spans="1:21" x14ac:dyDescent="0.35">
      <c r="A1207" s="17"/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17"/>
      <c r="O1207" s="17"/>
      <c r="P1207" s="17"/>
      <c r="Q1207" s="17"/>
      <c r="R1207" s="17"/>
      <c r="S1207" s="17"/>
      <c r="T1207" s="17"/>
      <c r="U1207" s="17"/>
    </row>
    <row r="1208" spans="1:21" x14ac:dyDescent="0.35">
      <c r="A1208" s="17"/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17"/>
      <c r="O1208" s="17"/>
      <c r="P1208" s="17"/>
      <c r="Q1208" s="17"/>
      <c r="R1208" s="17"/>
      <c r="S1208" s="17"/>
      <c r="T1208" s="17"/>
      <c r="U1208" s="17"/>
    </row>
    <row r="1209" spans="1:21" x14ac:dyDescent="0.35">
      <c r="A1209" s="17"/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17"/>
      <c r="O1209" s="17"/>
      <c r="P1209" s="17"/>
      <c r="Q1209" s="17"/>
      <c r="R1209" s="17"/>
      <c r="S1209" s="17"/>
      <c r="T1209" s="17"/>
      <c r="U1209" s="17"/>
    </row>
    <row r="1210" spans="1:21" x14ac:dyDescent="0.35">
      <c r="A1210" s="17"/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17"/>
      <c r="O1210" s="17"/>
      <c r="P1210" s="17"/>
      <c r="Q1210" s="17"/>
      <c r="R1210" s="17"/>
      <c r="S1210" s="17"/>
      <c r="T1210" s="17"/>
      <c r="U1210" s="17"/>
    </row>
    <row r="1211" spans="1:21" x14ac:dyDescent="0.35">
      <c r="A1211" s="17"/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17"/>
      <c r="O1211" s="17"/>
      <c r="P1211" s="17"/>
      <c r="Q1211" s="17"/>
      <c r="R1211" s="17"/>
      <c r="S1211" s="17"/>
      <c r="T1211" s="17"/>
      <c r="U1211" s="17"/>
    </row>
    <row r="1212" spans="1:21" x14ac:dyDescent="0.35">
      <c r="A1212" s="17"/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17"/>
      <c r="O1212" s="17"/>
      <c r="P1212" s="17"/>
      <c r="Q1212" s="17"/>
      <c r="R1212" s="17"/>
      <c r="S1212" s="17"/>
      <c r="T1212" s="17"/>
      <c r="U1212" s="17"/>
    </row>
    <row r="1213" spans="1:21" x14ac:dyDescent="0.35">
      <c r="A1213" s="17"/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17"/>
      <c r="O1213" s="17"/>
      <c r="P1213" s="17"/>
      <c r="Q1213" s="17"/>
      <c r="R1213" s="17"/>
      <c r="S1213" s="17"/>
      <c r="T1213" s="17"/>
      <c r="U1213" s="17"/>
    </row>
    <row r="1214" spans="1:21" x14ac:dyDescent="0.35">
      <c r="A1214" s="17"/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17"/>
      <c r="O1214" s="17"/>
      <c r="P1214" s="17"/>
      <c r="Q1214" s="17"/>
      <c r="R1214" s="17"/>
      <c r="S1214" s="17"/>
      <c r="T1214" s="17"/>
      <c r="U1214" s="17"/>
    </row>
    <row r="1215" spans="1:21" x14ac:dyDescent="0.35">
      <c r="A1215" s="17"/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17"/>
      <c r="O1215" s="17"/>
      <c r="P1215" s="17"/>
      <c r="Q1215" s="17"/>
      <c r="R1215" s="17"/>
      <c r="S1215" s="17"/>
      <c r="T1215" s="17"/>
      <c r="U1215" s="17"/>
    </row>
    <row r="1216" spans="1:21" x14ac:dyDescent="0.35">
      <c r="A1216" s="17"/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17"/>
      <c r="O1216" s="17"/>
      <c r="P1216" s="17"/>
      <c r="Q1216" s="17"/>
      <c r="R1216" s="17"/>
      <c r="S1216" s="17"/>
      <c r="T1216" s="17"/>
      <c r="U1216" s="17"/>
    </row>
    <row r="1217" spans="1:21" x14ac:dyDescent="0.35">
      <c r="A1217" s="17"/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17"/>
      <c r="O1217" s="17"/>
      <c r="P1217" s="17"/>
      <c r="Q1217" s="17"/>
      <c r="R1217" s="17"/>
      <c r="S1217" s="17"/>
      <c r="T1217" s="17"/>
      <c r="U1217" s="17"/>
    </row>
    <row r="1218" spans="1:21" x14ac:dyDescent="0.35">
      <c r="A1218" s="17"/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17"/>
      <c r="O1218" s="17"/>
      <c r="P1218" s="17"/>
      <c r="Q1218" s="17"/>
      <c r="R1218" s="17"/>
      <c r="S1218" s="17"/>
      <c r="T1218" s="17"/>
      <c r="U1218" s="17"/>
    </row>
    <row r="1219" spans="1:21" x14ac:dyDescent="0.35">
      <c r="A1219" s="17"/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17"/>
      <c r="O1219" s="17"/>
      <c r="P1219" s="17"/>
      <c r="Q1219" s="17"/>
      <c r="R1219" s="17"/>
      <c r="S1219" s="17"/>
      <c r="T1219" s="17"/>
      <c r="U1219" s="17"/>
    </row>
    <row r="1220" spans="1:21" x14ac:dyDescent="0.35">
      <c r="A1220" s="17"/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17"/>
      <c r="O1220" s="17"/>
      <c r="P1220" s="17"/>
      <c r="Q1220" s="17"/>
      <c r="R1220" s="17"/>
      <c r="S1220" s="17"/>
      <c r="T1220" s="17"/>
      <c r="U1220" s="17"/>
    </row>
    <row r="1221" spans="1:21" x14ac:dyDescent="0.35">
      <c r="A1221" s="17"/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17"/>
      <c r="O1221" s="17"/>
      <c r="P1221" s="17"/>
      <c r="Q1221" s="17"/>
      <c r="R1221" s="17"/>
      <c r="S1221" s="17"/>
      <c r="T1221" s="17"/>
      <c r="U1221" s="17"/>
    </row>
    <row r="1222" spans="1:21" x14ac:dyDescent="0.35">
      <c r="A1222" s="17"/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17"/>
      <c r="O1222" s="17"/>
      <c r="P1222" s="17"/>
      <c r="Q1222" s="17"/>
      <c r="R1222" s="17"/>
      <c r="S1222" s="17"/>
      <c r="T1222" s="17"/>
      <c r="U1222" s="17"/>
    </row>
    <row r="1223" spans="1:21" x14ac:dyDescent="0.35">
      <c r="A1223" s="17"/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17"/>
      <c r="O1223" s="17"/>
      <c r="P1223" s="17"/>
      <c r="Q1223" s="17"/>
      <c r="R1223" s="17"/>
      <c r="S1223" s="17"/>
      <c r="T1223" s="17"/>
      <c r="U1223" s="17"/>
    </row>
    <row r="1224" spans="1:21" x14ac:dyDescent="0.35">
      <c r="A1224" s="17"/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17"/>
      <c r="O1224" s="17"/>
      <c r="P1224" s="17"/>
      <c r="Q1224" s="17"/>
      <c r="R1224" s="17"/>
      <c r="S1224" s="17"/>
      <c r="T1224" s="17"/>
      <c r="U1224" s="17"/>
    </row>
    <row r="1225" spans="1:21" x14ac:dyDescent="0.35">
      <c r="A1225" s="17"/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17"/>
      <c r="O1225" s="17"/>
      <c r="P1225" s="17"/>
      <c r="Q1225" s="17"/>
      <c r="R1225" s="17"/>
      <c r="S1225" s="17"/>
      <c r="T1225" s="17"/>
      <c r="U1225" s="17"/>
    </row>
    <row r="1226" spans="1:21" x14ac:dyDescent="0.35">
      <c r="A1226" s="17"/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17"/>
      <c r="O1226" s="17"/>
      <c r="P1226" s="17"/>
      <c r="Q1226" s="17"/>
      <c r="R1226" s="17"/>
      <c r="S1226" s="17"/>
      <c r="T1226" s="17"/>
      <c r="U1226" s="17"/>
    </row>
    <row r="1227" spans="1:21" x14ac:dyDescent="0.35">
      <c r="A1227" s="17"/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17"/>
      <c r="O1227" s="17"/>
      <c r="P1227" s="17"/>
      <c r="Q1227" s="17"/>
      <c r="R1227" s="17"/>
      <c r="S1227" s="17"/>
      <c r="T1227" s="17"/>
      <c r="U1227" s="17"/>
    </row>
    <row r="1228" spans="1:21" x14ac:dyDescent="0.35">
      <c r="A1228" s="17"/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17"/>
      <c r="O1228" s="17"/>
      <c r="P1228" s="17"/>
      <c r="Q1228" s="17"/>
      <c r="R1228" s="17"/>
      <c r="S1228" s="17"/>
      <c r="T1228" s="17"/>
      <c r="U1228" s="17"/>
    </row>
    <row r="1229" spans="1:21" x14ac:dyDescent="0.35">
      <c r="A1229" s="17"/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17"/>
      <c r="O1229" s="17"/>
      <c r="P1229" s="17"/>
      <c r="Q1229" s="17"/>
      <c r="R1229" s="17"/>
      <c r="S1229" s="17"/>
      <c r="T1229" s="17"/>
      <c r="U1229" s="17"/>
    </row>
    <row r="1230" spans="1:21" x14ac:dyDescent="0.35">
      <c r="A1230" s="17"/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17"/>
      <c r="O1230" s="17"/>
      <c r="P1230" s="17"/>
      <c r="Q1230" s="17"/>
      <c r="R1230" s="17"/>
      <c r="S1230" s="17"/>
      <c r="T1230" s="17"/>
      <c r="U1230" s="17"/>
    </row>
    <row r="1231" spans="1:21" x14ac:dyDescent="0.35">
      <c r="A1231" s="17"/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17"/>
      <c r="O1231" s="17"/>
      <c r="P1231" s="17"/>
      <c r="Q1231" s="17"/>
      <c r="R1231" s="17"/>
      <c r="S1231" s="17"/>
      <c r="T1231" s="17"/>
      <c r="U1231" s="17"/>
    </row>
    <row r="1232" spans="1:21" x14ac:dyDescent="0.35">
      <c r="A1232" s="17"/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17"/>
      <c r="O1232" s="17"/>
      <c r="P1232" s="17"/>
      <c r="Q1232" s="17"/>
      <c r="R1232" s="17"/>
      <c r="S1232" s="17"/>
      <c r="T1232" s="17"/>
      <c r="U1232" s="17"/>
    </row>
    <row r="1233" spans="1:21" x14ac:dyDescent="0.35">
      <c r="A1233" s="17"/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17"/>
      <c r="O1233" s="17"/>
      <c r="P1233" s="17"/>
      <c r="Q1233" s="17"/>
      <c r="R1233" s="17"/>
      <c r="S1233" s="17"/>
      <c r="T1233" s="17"/>
      <c r="U1233" s="17"/>
    </row>
    <row r="1234" spans="1:21" x14ac:dyDescent="0.35">
      <c r="A1234" s="17"/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17"/>
      <c r="O1234" s="17"/>
      <c r="P1234" s="17"/>
      <c r="Q1234" s="17"/>
      <c r="R1234" s="17"/>
      <c r="S1234" s="17"/>
      <c r="T1234" s="17"/>
      <c r="U1234" s="17"/>
    </row>
    <row r="1235" spans="1:21" x14ac:dyDescent="0.35">
      <c r="A1235" s="17"/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17"/>
      <c r="O1235" s="17"/>
      <c r="P1235" s="17"/>
      <c r="Q1235" s="17"/>
      <c r="R1235" s="17"/>
      <c r="S1235" s="17"/>
      <c r="T1235" s="17"/>
      <c r="U1235" s="17"/>
    </row>
    <row r="1236" spans="1:21" x14ac:dyDescent="0.35">
      <c r="A1236" s="17"/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17"/>
      <c r="O1236" s="17"/>
      <c r="P1236" s="17"/>
      <c r="Q1236" s="17"/>
      <c r="R1236" s="17"/>
      <c r="S1236" s="17"/>
      <c r="T1236" s="17"/>
      <c r="U1236" s="17"/>
    </row>
    <row r="1237" spans="1:21" x14ac:dyDescent="0.35">
      <c r="A1237" s="17"/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17"/>
      <c r="O1237" s="17"/>
      <c r="P1237" s="17"/>
      <c r="Q1237" s="17"/>
      <c r="R1237" s="17"/>
      <c r="S1237" s="17"/>
      <c r="T1237" s="17"/>
      <c r="U1237" s="17"/>
    </row>
    <row r="1238" spans="1:21" x14ac:dyDescent="0.35">
      <c r="A1238" s="17"/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17"/>
      <c r="O1238" s="17"/>
      <c r="P1238" s="17"/>
      <c r="Q1238" s="17"/>
      <c r="R1238" s="17"/>
      <c r="S1238" s="17"/>
      <c r="T1238" s="17"/>
      <c r="U1238" s="17"/>
    </row>
    <row r="1239" spans="1:21" x14ac:dyDescent="0.35">
      <c r="A1239" s="17"/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17"/>
      <c r="O1239" s="17"/>
      <c r="P1239" s="17"/>
      <c r="Q1239" s="17"/>
      <c r="R1239" s="17"/>
      <c r="S1239" s="17"/>
      <c r="T1239" s="17"/>
      <c r="U1239" s="17"/>
    </row>
    <row r="1240" spans="1:21" x14ac:dyDescent="0.35">
      <c r="A1240" s="17"/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17"/>
      <c r="O1240" s="17"/>
      <c r="P1240" s="17"/>
      <c r="Q1240" s="17"/>
      <c r="R1240" s="17"/>
      <c r="S1240" s="17"/>
      <c r="T1240" s="17"/>
      <c r="U1240" s="17"/>
    </row>
    <row r="1241" spans="1:21" x14ac:dyDescent="0.35">
      <c r="A1241" s="17"/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17"/>
      <c r="O1241" s="17"/>
      <c r="P1241" s="17"/>
      <c r="Q1241" s="17"/>
      <c r="R1241" s="17"/>
      <c r="S1241" s="17"/>
      <c r="T1241" s="17"/>
      <c r="U1241" s="17"/>
    </row>
    <row r="1242" spans="1:21" x14ac:dyDescent="0.35">
      <c r="A1242" s="17"/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17"/>
      <c r="O1242" s="17"/>
      <c r="P1242" s="17"/>
      <c r="Q1242" s="17"/>
      <c r="R1242" s="17"/>
      <c r="S1242" s="17"/>
      <c r="T1242" s="17"/>
      <c r="U1242" s="17"/>
    </row>
    <row r="1243" spans="1:21" x14ac:dyDescent="0.35">
      <c r="A1243" s="17"/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17"/>
      <c r="O1243" s="17"/>
      <c r="P1243" s="17"/>
      <c r="Q1243" s="17"/>
      <c r="R1243" s="17"/>
      <c r="S1243" s="17"/>
      <c r="T1243" s="17"/>
      <c r="U1243" s="17"/>
    </row>
    <row r="1244" spans="1:21" x14ac:dyDescent="0.35">
      <c r="A1244" s="17"/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17"/>
      <c r="O1244" s="17"/>
      <c r="P1244" s="17"/>
      <c r="Q1244" s="17"/>
      <c r="R1244" s="17"/>
      <c r="S1244" s="17"/>
      <c r="T1244" s="17"/>
      <c r="U1244" s="17"/>
    </row>
    <row r="1245" spans="1:21" x14ac:dyDescent="0.35">
      <c r="A1245" s="17"/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17"/>
      <c r="O1245" s="17"/>
      <c r="P1245" s="17"/>
      <c r="Q1245" s="17"/>
      <c r="R1245" s="17"/>
      <c r="S1245" s="17"/>
      <c r="T1245" s="17"/>
      <c r="U1245" s="17"/>
    </row>
    <row r="1246" spans="1:21" x14ac:dyDescent="0.35">
      <c r="A1246" s="17"/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17"/>
      <c r="O1246" s="17"/>
      <c r="P1246" s="17"/>
      <c r="Q1246" s="17"/>
      <c r="R1246" s="17"/>
      <c r="S1246" s="17"/>
      <c r="T1246" s="17"/>
      <c r="U1246" s="17"/>
    </row>
    <row r="1247" spans="1:21" x14ac:dyDescent="0.35">
      <c r="A1247" s="17"/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17"/>
      <c r="O1247" s="17"/>
      <c r="P1247" s="17"/>
      <c r="Q1247" s="17"/>
      <c r="R1247" s="17"/>
      <c r="S1247" s="17"/>
      <c r="T1247" s="17"/>
      <c r="U1247" s="17"/>
    </row>
    <row r="1248" spans="1:21" x14ac:dyDescent="0.35">
      <c r="A1248" s="17"/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17"/>
      <c r="O1248" s="17"/>
      <c r="P1248" s="17"/>
      <c r="Q1248" s="17"/>
      <c r="R1248" s="17"/>
      <c r="S1248" s="17"/>
      <c r="T1248" s="17"/>
      <c r="U1248" s="17"/>
    </row>
    <row r="1249" spans="1:21" x14ac:dyDescent="0.35">
      <c r="A1249" s="17"/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17"/>
      <c r="O1249" s="17"/>
      <c r="P1249" s="17"/>
      <c r="Q1249" s="17"/>
      <c r="R1249" s="17"/>
      <c r="S1249" s="17"/>
      <c r="T1249" s="17"/>
      <c r="U1249" s="17"/>
    </row>
    <row r="1250" spans="1:21" x14ac:dyDescent="0.35">
      <c r="A1250" s="17"/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17"/>
      <c r="O1250" s="17"/>
      <c r="P1250" s="17"/>
      <c r="Q1250" s="17"/>
      <c r="R1250" s="17"/>
      <c r="S1250" s="17"/>
      <c r="T1250" s="17"/>
      <c r="U1250" s="17"/>
    </row>
    <row r="1251" spans="1:21" x14ac:dyDescent="0.35">
      <c r="A1251" s="17"/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17"/>
      <c r="O1251" s="17"/>
      <c r="P1251" s="17"/>
      <c r="Q1251" s="17"/>
      <c r="R1251" s="17"/>
      <c r="S1251" s="17"/>
      <c r="T1251" s="17"/>
      <c r="U1251" s="17"/>
    </row>
    <row r="1252" spans="1:21" x14ac:dyDescent="0.35">
      <c r="A1252" s="17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17"/>
      <c r="O1252" s="17"/>
      <c r="P1252" s="17"/>
      <c r="Q1252" s="17"/>
      <c r="R1252" s="17"/>
      <c r="S1252" s="17"/>
      <c r="T1252" s="17"/>
      <c r="U1252" s="17"/>
    </row>
    <row r="1253" spans="1:21" x14ac:dyDescent="0.35">
      <c r="A1253" s="17"/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17"/>
      <c r="O1253" s="17"/>
      <c r="P1253" s="17"/>
      <c r="Q1253" s="17"/>
      <c r="R1253" s="17"/>
      <c r="S1253" s="17"/>
      <c r="T1253" s="17"/>
      <c r="U1253" s="17"/>
    </row>
    <row r="1254" spans="1:21" x14ac:dyDescent="0.35">
      <c r="A1254" s="17"/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17"/>
      <c r="O1254" s="17"/>
      <c r="P1254" s="17"/>
      <c r="Q1254" s="17"/>
      <c r="R1254" s="17"/>
      <c r="S1254" s="17"/>
      <c r="T1254" s="17"/>
      <c r="U1254" s="17"/>
    </row>
    <row r="1255" spans="1:21" x14ac:dyDescent="0.35">
      <c r="A1255" s="17"/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17"/>
      <c r="O1255" s="17"/>
      <c r="P1255" s="17"/>
      <c r="Q1255" s="17"/>
      <c r="R1255" s="17"/>
      <c r="S1255" s="17"/>
      <c r="T1255" s="17"/>
      <c r="U1255" s="17"/>
    </row>
    <row r="1256" spans="1:21" x14ac:dyDescent="0.35">
      <c r="A1256" s="17"/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17"/>
      <c r="O1256" s="17"/>
      <c r="P1256" s="17"/>
      <c r="Q1256" s="17"/>
      <c r="R1256" s="17"/>
      <c r="S1256" s="17"/>
      <c r="T1256" s="17"/>
      <c r="U1256" s="17"/>
    </row>
    <row r="1257" spans="1:21" x14ac:dyDescent="0.35">
      <c r="A1257" s="17"/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17"/>
      <c r="O1257" s="17"/>
      <c r="P1257" s="17"/>
      <c r="Q1257" s="17"/>
      <c r="R1257" s="17"/>
      <c r="S1257" s="17"/>
      <c r="T1257" s="17"/>
      <c r="U1257" s="17"/>
    </row>
    <row r="1258" spans="1:21" x14ac:dyDescent="0.35">
      <c r="A1258" s="17"/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17"/>
      <c r="O1258" s="17"/>
      <c r="P1258" s="17"/>
      <c r="Q1258" s="17"/>
      <c r="R1258" s="17"/>
      <c r="S1258" s="17"/>
      <c r="T1258" s="17"/>
      <c r="U1258" s="17"/>
    </row>
    <row r="1259" spans="1:21" x14ac:dyDescent="0.35">
      <c r="A1259" s="17"/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17"/>
      <c r="O1259" s="17"/>
      <c r="P1259" s="17"/>
      <c r="Q1259" s="17"/>
      <c r="R1259" s="17"/>
      <c r="S1259" s="17"/>
      <c r="T1259" s="17"/>
      <c r="U1259" s="17"/>
    </row>
    <row r="1260" spans="1:21" x14ac:dyDescent="0.35">
      <c r="A1260" s="17"/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17"/>
      <c r="O1260" s="17"/>
      <c r="P1260" s="17"/>
      <c r="Q1260" s="17"/>
      <c r="R1260" s="17"/>
      <c r="S1260" s="17"/>
      <c r="T1260" s="17"/>
      <c r="U1260" s="17"/>
    </row>
    <row r="1261" spans="1:21" x14ac:dyDescent="0.35">
      <c r="A1261" s="17"/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17"/>
      <c r="O1261" s="17"/>
      <c r="P1261" s="17"/>
      <c r="Q1261" s="17"/>
      <c r="R1261" s="17"/>
      <c r="S1261" s="17"/>
      <c r="T1261" s="17"/>
      <c r="U1261" s="17"/>
    </row>
    <row r="1262" spans="1:21" x14ac:dyDescent="0.35">
      <c r="A1262" s="17"/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17"/>
      <c r="O1262" s="17"/>
      <c r="P1262" s="17"/>
      <c r="Q1262" s="17"/>
      <c r="R1262" s="17"/>
      <c r="S1262" s="17"/>
      <c r="T1262" s="17"/>
      <c r="U1262" s="17"/>
    </row>
    <row r="1263" spans="1:21" x14ac:dyDescent="0.35">
      <c r="A1263" s="17"/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17"/>
      <c r="O1263" s="17"/>
      <c r="P1263" s="17"/>
      <c r="Q1263" s="17"/>
      <c r="R1263" s="17"/>
      <c r="S1263" s="17"/>
      <c r="T1263" s="17"/>
      <c r="U1263" s="17"/>
    </row>
    <row r="1264" spans="1:21" x14ac:dyDescent="0.35">
      <c r="A1264" s="17"/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17"/>
      <c r="O1264" s="17"/>
      <c r="P1264" s="17"/>
      <c r="Q1264" s="17"/>
      <c r="R1264" s="17"/>
      <c r="S1264" s="17"/>
      <c r="T1264" s="17"/>
      <c r="U1264" s="17"/>
    </row>
    <row r="1265" spans="1:21" x14ac:dyDescent="0.35">
      <c r="A1265" s="17"/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17"/>
      <c r="O1265" s="17"/>
      <c r="P1265" s="17"/>
      <c r="Q1265" s="17"/>
      <c r="R1265" s="17"/>
      <c r="S1265" s="17"/>
      <c r="T1265" s="17"/>
      <c r="U1265" s="17"/>
    </row>
    <row r="1266" spans="1:21" x14ac:dyDescent="0.35">
      <c r="A1266" s="17"/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17"/>
      <c r="O1266" s="17"/>
      <c r="P1266" s="17"/>
      <c r="Q1266" s="17"/>
      <c r="R1266" s="17"/>
      <c r="S1266" s="17"/>
      <c r="T1266" s="17"/>
      <c r="U1266" s="17"/>
    </row>
    <row r="1267" spans="1:21" x14ac:dyDescent="0.35">
      <c r="A1267" s="17"/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17"/>
      <c r="O1267" s="17"/>
      <c r="P1267" s="17"/>
      <c r="Q1267" s="17"/>
      <c r="R1267" s="17"/>
      <c r="S1267" s="17"/>
      <c r="T1267" s="17"/>
      <c r="U1267" s="17"/>
    </row>
    <row r="1268" spans="1:21" x14ac:dyDescent="0.35">
      <c r="A1268" s="17"/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17"/>
      <c r="O1268" s="17"/>
      <c r="P1268" s="17"/>
      <c r="Q1268" s="17"/>
      <c r="R1268" s="17"/>
      <c r="S1268" s="17"/>
      <c r="T1268" s="17"/>
      <c r="U1268" s="17"/>
    </row>
    <row r="1269" spans="1:21" x14ac:dyDescent="0.35">
      <c r="A1269" s="17"/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17"/>
      <c r="O1269" s="17"/>
      <c r="P1269" s="17"/>
      <c r="Q1269" s="17"/>
      <c r="R1269" s="17"/>
      <c r="S1269" s="17"/>
      <c r="T1269" s="17"/>
      <c r="U1269" s="17"/>
    </row>
    <row r="1270" spans="1:21" x14ac:dyDescent="0.35">
      <c r="A1270" s="17"/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17"/>
      <c r="O1270" s="17"/>
      <c r="P1270" s="17"/>
      <c r="Q1270" s="17"/>
      <c r="R1270" s="17"/>
      <c r="S1270" s="17"/>
      <c r="T1270" s="17"/>
      <c r="U1270" s="17"/>
    </row>
    <row r="1271" spans="1:21" x14ac:dyDescent="0.35">
      <c r="A1271" s="17"/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17"/>
      <c r="O1271" s="17"/>
      <c r="P1271" s="17"/>
      <c r="Q1271" s="17"/>
      <c r="R1271" s="17"/>
      <c r="S1271" s="17"/>
      <c r="T1271" s="17"/>
      <c r="U1271" s="17"/>
    </row>
    <row r="1272" spans="1:21" x14ac:dyDescent="0.35">
      <c r="A1272" s="17"/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17"/>
      <c r="O1272" s="17"/>
      <c r="P1272" s="17"/>
      <c r="Q1272" s="17"/>
      <c r="R1272" s="17"/>
      <c r="S1272" s="17"/>
      <c r="T1272" s="17"/>
      <c r="U1272" s="17"/>
    </row>
    <row r="1273" spans="1:21" x14ac:dyDescent="0.35">
      <c r="A1273" s="17"/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17"/>
      <c r="O1273" s="17"/>
      <c r="P1273" s="17"/>
      <c r="Q1273" s="17"/>
      <c r="R1273" s="17"/>
      <c r="S1273" s="17"/>
      <c r="T1273" s="17"/>
      <c r="U1273" s="17"/>
    </row>
    <row r="1274" spans="1:21" x14ac:dyDescent="0.35">
      <c r="A1274" s="17"/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17"/>
      <c r="O1274" s="17"/>
      <c r="P1274" s="17"/>
      <c r="Q1274" s="17"/>
      <c r="R1274" s="17"/>
      <c r="S1274" s="17"/>
      <c r="T1274" s="17"/>
      <c r="U1274" s="17"/>
    </row>
    <row r="1275" spans="1:21" x14ac:dyDescent="0.35">
      <c r="A1275" s="17"/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17"/>
      <c r="O1275" s="17"/>
      <c r="P1275" s="17"/>
      <c r="Q1275" s="17"/>
      <c r="R1275" s="17"/>
      <c r="S1275" s="17"/>
      <c r="T1275" s="17"/>
      <c r="U1275" s="17"/>
    </row>
    <row r="1276" spans="1:21" x14ac:dyDescent="0.35">
      <c r="A1276" s="17"/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17"/>
      <c r="O1276" s="17"/>
      <c r="P1276" s="17"/>
      <c r="Q1276" s="17"/>
      <c r="R1276" s="17"/>
      <c r="S1276" s="17"/>
      <c r="T1276" s="17"/>
      <c r="U1276" s="17"/>
    </row>
    <row r="1277" spans="1:21" x14ac:dyDescent="0.35">
      <c r="A1277" s="17"/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17"/>
      <c r="O1277" s="17"/>
      <c r="P1277" s="17"/>
      <c r="Q1277" s="17"/>
      <c r="R1277" s="17"/>
      <c r="S1277" s="17"/>
      <c r="T1277" s="17"/>
      <c r="U1277" s="17"/>
    </row>
    <row r="1278" spans="1:21" x14ac:dyDescent="0.35">
      <c r="A1278" s="17"/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17"/>
      <c r="O1278" s="17"/>
      <c r="P1278" s="17"/>
      <c r="Q1278" s="17"/>
      <c r="R1278" s="17"/>
      <c r="S1278" s="17"/>
      <c r="T1278" s="17"/>
      <c r="U1278" s="17"/>
    </row>
    <row r="1279" spans="1:21" x14ac:dyDescent="0.35">
      <c r="A1279" s="17"/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17"/>
      <c r="O1279" s="17"/>
      <c r="P1279" s="17"/>
      <c r="Q1279" s="17"/>
      <c r="R1279" s="17"/>
      <c r="S1279" s="17"/>
      <c r="T1279" s="17"/>
      <c r="U1279" s="17"/>
    </row>
    <row r="1280" spans="1:21" x14ac:dyDescent="0.35">
      <c r="A1280" s="17"/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17"/>
      <c r="O1280" s="17"/>
      <c r="P1280" s="17"/>
      <c r="Q1280" s="17"/>
      <c r="R1280" s="17"/>
      <c r="S1280" s="17"/>
      <c r="T1280" s="17"/>
      <c r="U1280" s="17"/>
    </row>
    <row r="1281" spans="1:21" x14ac:dyDescent="0.35">
      <c r="A1281" s="17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17"/>
      <c r="O1281" s="17"/>
      <c r="P1281" s="17"/>
      <c r="Q1281" s="17"/>
      <c r="R1281" s="17"/>
      <c r="S1281" s="17"/>
      <c r="T1281" s="17"/>
      <c r="U1281" s="17"/>
    </row>
    <row r="1282" spans="1:21" x14ac:dyDescent="0.35">
      <c r="A1282" s="17"/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17"/>
      <c r="O1282" s="17"/>
      <c r="P1282" s="17"/>
      <c r="Q1282" s="17"/>
      <c r="R1282" s="17"/>
      <c r="S1282" s="17"/>
      <c r="T1282" s="17"/>
      <c r="U1282" s="17"/>
    </row>
    <row r="1283" spans="1:21" x14ac:dyDescent="0.35">
      <c r="A1283" s="17"/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17"/>
      <c r="O1283" s="17"/>
      <c r="P1283" s="17"/>
      <c r="Q1283" s="17"/>
      <c r="R1283" s="17"/>
      <c r="S1283" s="17"/>
      <c r="T1283" s="17"/>
      <c r="U1283" s="17"/>
    </row>
    <row r="1284" spans="1:21" x14ac:dyDescent="0.35">
      <c r="A1284" s="17"/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17"/>
      <c r="O1284" s="17"/>
      <c r="P1284" s="17"/>
      <c r="Q1284" s="17"/>
      <c r="R1284" s="17"/>
      <c r="S1284" s="17"/>
      <c r="T1284" s="17"/>
      <c r="U1284" s="17"/>
    </row>
    <row r="1285" spans="1:21" x14ac:dyDescent="0.35">
      <c r="A1285" s="17"/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17"/>
      <c r="O1285" s="17"/>
      <c r="P1285" s="17"/>
      <c r="Q1285" s="17"/>
      <c r="R1285" s="17"/>
      <c r="S1285" s="17"/>
      <c r="T1285" s="17"/>
      <c r="U1285" s="17"/>
    </row>
    <row r="1286" spans="1:21" x14ac:dyDescent="0.35">
      <c r="A1286" s="17"/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17"/>
      <c r="O1286" s="17"/>
      <c r="P1286" s="17"/>
      <c r="Q1286" s="17"/>
      <c r="R1286" s="17"/>
      <c r="S1286" s="17"/>
      <c r="T1286" s="17"/>
      <c r="U1286" s="17"/>
    </row>
    <row r="1287" spans="1:21" x14ac:dyDescent="0.35">
      <c r="A1287" s="17"/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17"/>
      <c r="O1287" s="17"/>
      <c r="P1287" s="17"/>
      <c r="Q1287" s="17"/>
      <c r="R1287" s="17"/>
      <c r="S1287" s="17"/>
      <c r="T1287" s="17"/>
      <c r="U1287" s="17"/>
    </row>
    <row r="1288" spans="1:21" x14ac:dyDescent="0.35">
      <c r="A1288" s="17"/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17"/>
      <c r="O1288" s="17"/>
      <c r="P1288" s="17"/>
      <c r="Q1288" s="17"/>
      <c r="R1288" s="17"/>
      <c r="S1288" s="17"/>
      <c r="T1288" s="17"/>
      <c r="U1288" s="17"/>
    </row>
    <row r="1289" spans="1:21" x14ac:dyDescent="0.35">
      <c r="A1289" s="17"/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17"/>
      <c r="O1289" s="17"/>
      <c r="P1289" s="17"/>
      <c r="Q1289" s="17"/>
      <c r="R1289" s="17"/>
      <c r="S1289" s="17"/>
      <c r="T1289" s="17"/>
      <c r="U1289" s="17"/>
    </row>
    <row r="1290" spans="1:21" x14ac:dyDescent="0.35">
      <c r="A1290" s="17"/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17"/>
      <c r="O1290" s="17"/>
      <c r="P1290" s="17"/>
      <c r="Q1290" s="17"/>
      <c r="R1290" s="17"/>
      <c r="S1290" s="17"/>
      <c r="T1290" s="17"/>
      <c r="U1290" s="17"/>
    </row>
    <row r="1291" spans="1:21" x14ac:dyDescent="0.35">
      <c r="A1291" s="17"/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17"/>
      <c r="O1291" s="17"/>
      <c r="P1291" s="17"/>
      <c r="Q1291" s="17"/>
      <c r="R1291" s="17"/>
      <c r="S1291" s="17"/>
      <c r="T1291" s="17"/>
      <c r="U1291" s="17"/>
    </row>
    <row r="1292" spans="1:21" x14ac:dyDescent="0.35">
      <c r="A1292" s="17"/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17"/>
      <c r="O1292" s="17"/>
      <c r="P1292" s="17"/>
      <c r="Q1292" s="17"/>
      <c r="R1292" s="17"/>
      <c r="S1292" s="17"/>
      <c r="T1292" s="17"/>
      <c r="U1292" s="17"/>
    </row>
    <row r="1293" spans="1:21" x14ac:dyDescent="0.35"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17"/>
      <c r="O1293" s="17"/>
      <c r="P1293" s="17"/>
      <c r="Q1293" s="17"/>
      <c r="R1293" s="17"/>
      <c r="S1293" s="17"/>
      <c r="T1293" s="17"/>
      <c r="U1293" s="17"/>
    </row>
    <row r="1294" spans="1:21" x14ac:dyDescent="0.35"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17"/>
      <c r="O1294" s="17"/>
      <c r="P1294" s="17"/>
      <c r="Q1294" s="17"/>
      <c r="R1294" s="17"/>
      <c r="S1294" s="17"/>
      <c r="T1294" s="17"/>
      <c r="U1294" s="17"/>
    </row>
    <row r="1295" spans="1:21" x14ac:dyDescent="0.35"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17"/>
      <c r="O1295" s="17"/>
      <c r="P1295" s="17"/>
      <c r="Q1295" s="17"/>
      <c r="R1295" s="17"/>
      <c r="S1295" s="17"/>
      <c r="T1295" s="17"/>
      <c r="U1295" s="17"/>
    </row>
    <row r="1296" spans="1:21" x14ac:dyDescent="0.35"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17"/>
      <c r="O1296" s="17"/>
      <c r="P1296" s="17"/>
      <c r="Q1296" s="17"/>
      <c r="R1296" s="17"/>
      <c r="S1296" s="17"/>
      <c r="T1296" s="17"/>
      <c r="U1296" s="17"/>
    </row>
    <row r="1297" spans="3:21" x14ac:dyDescent="0.35"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17"/>
      <c r="O1297" s="17"/>
      <c r="P1297" s="17"/>
      <c r="Q1297" s="17"/>
      <c r="R1297" s="17"/>
      <c r="S1297" s="17"/>
      <c r="T1297" s="17"/>
      <c r="U1297" s="17"/>
    </row>
    <row r="1298" spans="3:21" x14ac:dyDescent="0.35"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17"/>
      <c r="O1298" s="17"/>
      <c r="P1298" s="17"/>
      <c r="Q1298" s="17"/>
      <c r="R1298" s="17"/>
      <c r="S1298" s="17"/>
      <c r="T1298" s="17"/>
      <c r="U1298" s="17"/>
    </row>
    <row r="1299" spans="3:21" x14ac:dyDescent="0.35"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17"/>
      <c r="O1299" s="17"/>
      <c r="P1299" s="17"/>
      <c r="Q1299" s="17"/>
      <c r="R1299" s="17"/>
      <c r="S1299" s="17"/>
      <c r="T1299" s="17"/>
      <c r="U1299" s="17"/>
    </row>
    <row r="1300" spans="3:21" x14ac:dyDescent="0.35"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17"/>
      <c r="O1300" s="17"/>
      <c r="P1300" s="17"/>
      <c r="Q1300" s="17"/>
      <c r="R1300" s="17"/>
      <c r="S1300" s="17"/>
      <c r="T1300" s="17"/>
      <c r="U1300" s="17"/>
    </row>
    <row r="1301" spans="3:21" x14ac:dyDescent="0.35"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17"/>
      <c r="O1301" s="17"/>
      <c r="P1301" s="17"/>
      <c r="Q1301" s="17"/>
      <c r="R1301" s="17"/>
      <c r="S1301" s="17"/>
      <c r="T1301" s="17"/>
      <c r="U1301" s="17"/>
    </row>
    <row r="1302" spans="3:21" x14ac:dyDescent="0.35"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17"/>
      <c r="O1302" s="17"/>
      <c r="P1302" s="17"/>
      <c r="Q1302" s="17"/>
      <c r="R1302" s="17"/>
      <c r="S1302" s="17"/>
      <c r="T1302" s="17"/>
      <c r="U1302" s="17"/>
    </row>
    <row r="1303" spans="3:21" x14ac:dyDescent="0.35"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17"/>
      <c r="O1303" s="17"/>
      <c r="P1303" s="17"/>
      <c r="Q1303" s="17"/>
      <c r="R1303" s="17"/>
      <c r="S1303" s="17"/>
      <c r="T1303" s="17"/>
      <c r="U1303" s="17"/>
    </row>
    <row r="1304" spans="3:21" x14ac:dyDescent="0.35"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17"/>
      <c r="O1304" s="17"/>
      <c r="P1304" s="17"/>
      <c r="Q1304" s="17"/>
      <c r="R1304" s="17"/>
      <c r="S1304" s="17"/>
      <c r="T1304" s="17"/>
      <c r="U1304" s="17"/>
    </row>
    <row r="1305" spans="3:21" x14ac:dyDescent="0.35"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17"/>
      <c r="O1305" s="17"/>
      <c r="P1305" s="17"/>
      <c r="Q1305" s="17"/>
      <c r="R1305" s="17"/>
      <c r="S1305" s="17"/>
      <c r="T1305" s="17"/>
      <c r="U1305" s="17"/>
    </row>
    <row r="1306" spans="3:21" x14ac:dyDescent="0.35"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17"/>
      <c r="O1306" s="17"/>
      <c r="P1306" s="17"/>
      <c r="Q1306" s="17"/>
      <c r="R1306" s="17"/>
      <c r="S1306" s="17"/>
      <c r="T1306" s="17"/>
      <c r="U1306" s="17"/>
    </row>
    <row r="1307" spans="3:21" x14ac:dyDescent="0.35"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17"/>
      <c r="O1307" s="17"/>
      <c r="P1307" s="17"/>
      <c r="Q1307" s="17"/>
      <c r="R1307" s="17"/>
      <c r="S1307" s="17"/>
      <c r="T1307" s="17"/>
      <c r="U1307" s="17"/>
    </row>
    <row r="1308" spans="3:21" x14ac:dyDescent="0.35"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17"/>
      <c r="O1308" s="17"/>
      <c r="P1308" s="17"/>
      <c r="Q1308" s="17"/>
      <c r="R1308" s="17"/>
      <c r="S1308" s="17"/>
      <c r="T1308" s="17"/>
      <c r="U1308" s="17"/>
    </row>
    <row r="1309" spans="3:21" x14ac:dyDescent="0.35"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17"/>
      <c r="O1309" s="17"/>
      <c r="P1309" s="17"/>
      <c r="Q1309" s="17"/>
      <c r="R1309" s="17"/>
      <c r="S1309" s="17"/>
      <c r="T1309" s="17"/>
      <c r="U1309" s="17"/>
    </row>
    <row r="1310" spans="3:21" x14ac:dyDescent="0.35"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17"/>
      <c r="O1310" s="17"/>
      <c r="P1310" s="17"/>
      <c r="Q1310" s="17"/>
      <c r="R1310" s="17"/>
      <c r="S1310" s="17"/>
      <c r="T1310" s="17"/>
      <c r="U1310" s="17"/>
    </row>
    <row r="1311" spans="3:21" x14ac:dyDescent="0.35"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17"/>
      <c r="O1311" s="17"/>
      <c r="P1311" s="17"/>
      <c r="Q1311" s="17"/>
      <c r="R1311" s="17"/>
      <c r="S1311" s="17"/>
      <c r="T1311" s="17"/>
      <c r="U1311" s="17"/>
    </row>
    <row r="1312" spans="3:21" x14ac:dyDescent="0.35"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17"/>
      <c r="O1312" s="17"/>
      <c r="P1312" s="17"/>
      <c r="Q1312" s="17"/>
      <c r="R1312" s="17"/>
      <c r="S1312" s="17"/>
      <c r="T1312" s="17"/>
      <c r="U1312" s="17"/>
    </row>
    <row r="1313" spans="3:21" x14ac:dyDescent="0.35"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17"/>
      <c r="O1313" s="17"/>
      <c r="P1313" s="17"/>
      <c r="Q1313" s="17"/>
      <c r="R1313" s="17"/>
      <c r="S1313" s="17"/>
      <c r="T1313" s="17"/>
      <c r="U1313" s="17"/>
    </row>
    <row r="1314" spans="3:21" x14ac:dyDescent="0.35"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17"/>
      <c r="O1314" s="17"/>
      <c r="P1314" s="17"/>
      <c r="Q1314" s="17"/>
      <c r="R1314" s="17"/>
      <c r="S1314" s="17"/>
      <c r="T1314" s="17"/>
      <c r="U1314" s="17"/>
    </row>
    <row r="1315" spans="3:21" x14ac:dyDescent="0.35"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17"/>
      <c r="O1315" s="17"/>
      <c r="P1315" s="17"/>
      <c r="Q1315" s="17"/>
      <c r="R1315" s="17"/>
      <c r="S1315" s="17"/>
      <c r="T1315" s="17"/>
      <c r="U1315" s="17"/>
    </row>
    <row r="1316" spans="3:21" x14ac:dyDescent="0.35"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17"/>
      <c r="O1316" s="17"/>
      <c r="P1316" s="17"/>
      <c r="Q1316" s="17"/>
      <c r="R1316" s="17"/>
      <c r="S1316" s="17"/>
      <c r="T1316" s="17"/>
      <c r="U1316" s="17"/>
    </row>
    <row r="1317" spans="3:21" x14ac:dyDescent="0.35"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17"/>
      <c r="O1317" s="17"/>
      <c r="P1317" s="17"/>
      <c r="Q1317" s="17"/>
      <c r="R1317" s="17"/>
      <c r="S1317" s="17"/>
      <c r="T1317" s="17"/>
      <c r="U1317" s="17"/>
    </row>
    <row r="1318" spans="3:21" x14ac:dyDescent="0.35"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17"/>
      <c r="O1318" s="17"/>
      <c r="P1318" s="17"/>
      <c r="Q1318" s="17"/>
      <c r="R1318" s="17"/>
      <c r="S1318" s="17"/>
      <c r="T1318" s="17"/>
      <c r="U1318" s="17"/>
    </row>
    <row r="1319" spans="3:21" x14ac:dyDescent="0.35"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17"/>
      <c r="O1319" s="17"/>
      <c r="P1319" s="17"/>
      <c r="Q1319" s="17"/>
      <c r="R1319" s="17"/>
      <c r="S1319" s="17"/>
      <c r="T1319" s="17"/>
      <c r="U1319" s="17"/>
    </row>
    <row r="1320" spans="3:21" x14ac:dyDescent="0.35"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17"/>
      <c r="O1320" s="17"/>
      <c r="P1320" s="17"/>
      <c r="Q1320" s="17"/>
      <c r="R1320" s="17"/>
      <c r="S1320" s="17"/>
      <c r="T1320" s="17"/>
      <c r="U1320" s="17"/>
    </row>
    <row r="1321" spans="3:21" x14ac:dyDescent="0.35"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17"/>
      <c r="O1321" s="17"/>
      <c r="P1321" s="17"/>
      <c r="Q1321" s="17"/>
      <c r="R1321" s="17"/>
      <c r="S1321" s="17"/>
      <c r="T1321" s="17"/>
      <c r="U1321" s="17"/>
    </row>
    <row r="1322" spans="3:21" x14ac:dyDescent="0.35"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17"/>
      <c r="O1322" s="17"/>
      <c r="P1322" s="17"/>
      <c r="Q1322" s="17"/>
      <c r="R1322" s="17"/>
      <c r="S1322" s="17"/>
      <c r="T1322" s="17"/>
      <c r="U1322" s="17"/>
    </row>
    <row r="1323" spans="3:21" x14ac:dyDescent="0.35"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17"/>
      <c r="O1323" s="17"/>
      <c r="P1323" s="17"/>
      <c r="Q1323" s="17"/>
      <c r="R1323" s="17"/>
      <c r="S1323" s="17"/>
      <c r="T1323" s="17"/>
      <c r="U1323" s="17"/>
    </row>
    <row r="1324" spans="3:21" x14ac:dyDescent="0.35"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17"/>
      <c r="O1324" s="17"/>
      <c r="P1324" s="17"/>
      <c r="Q1324" s="17"/>
      <c r="R1324" s="17"/>
      <c r="S1324" s="17"/>
      <c r="T1324" s="17"/>
      <c r="U1324" s="17"/>
    </row>
  </sheetData>
  <mergeCells count="18">
    <mergeCell ref="I23:J23"/>
    <mergeCell ref="J25:K25"/>
    <mergeCell ref="L25:M25"/>
    <mergeCell ref="P19:Q19"/>
    <mergeCell ref="I21:J21"/>
    <mergeCell ref="I22:J22"/>
    <mergeCell ref="L19:M19"/>
    <mergeCell ref="C21:D21"/>
    <mergeCell ref="E21:F21"/>
    <mergeCell ref="N19:O19"/>
    <mergeCell ref="B1:E1"/>
    <mergeCell ref="F1:I1"/>
    <mergeCell ref="J1:M1"/>
    <mergeCell ref="I19:J19"/>
    <mergeCell ref="I20:J20"/>
    <mergeCell ref="C19:D19"/>
    <mergeCell ref="C18:D18"/>
    <mergeCell ref="E18:F18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Spiess-Urania Chemicals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Kalkulationshelfer Pflanzenschutz</dc:title>
  <dc:creator>Michael Daniel</dc:creator>
  <cp:lastModifiedBy>Windows User</cp:lastModifiedBy>
  <cp:lastPrinted>2017-11-26T11:57:58Z</cp:lastPrinted>
  <dcterms:created xsi:type="dcterms:W3CDTF">2016-11-28T16:06:01Z</dcterms:created>
  <dcterms:modified xsi:type="dcterms:W3CDTF">2017-11-27T06:21:21Z</dcterms:modified>
  <cp:version>1/2018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-352666664</vt:i4>
  </property>
  <property fmtid="{D5CDD505-2E9C-101B-9397-08002B2CF9AE}" pid="4" name="_EmailSubject">
    <vt:lpwstr>Downloadmöglichkeit für einen Reinkupferrechner als Excel-Datei</vt:lpwstr>
  </property>
  <property fmtid="{D5CDD505-2E9C-101B-9397-08002B2CF9AE}" pid="5" name="_AuthorEmail">
    <vt:lpwstr>Daniel@spiess-urania.com</vt:lpwstr>
  </property>
  <property fmtid="{D5CDD505-2E9C-101B-9397-08002B2CF9AE}" pid="6" name="_AuthorEmailDisplayName">
    <vt:lpwstr>Daniel, Michael</vt:lpwstr>
  </property>
</Properties>
</file>